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hall\Desktop\Montana materials\"/>
    </mc:Choice>
  </mc:AlternateContent>
  <bookViews>
    <workbookView xWindow="0" yWindow="0" windowWidth="20460" windowHeight="7080" firstSheet="1" activeTab="3"/>
  </bookViews>
  <sheets>
    <sheet name="INSTRUCTIONS" sheetId="3" r:id="rId1"/>
    <sheet name="1-Detailed Scenario REVENUE" sheetId="1" r:id="rId2"/>
    <sheet name="2-Detailed Scenario EXPENSE" sheetId="5" r:id="rId3"/>
    <sheet name="3-Detailed Scenario SUMMARY" sheetId="6" r:id="rId4"/>
    <sheet name="Sheet1" sheetId="4" state="hidden"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 l="1"/>
  <c r="K15" i="4"/>
  <c r="C15" i="4"/>
  <c r="B16" i="4"/>
  <c r="D15" i="4"/>
  <c r="E15" i="4"/>
  <c r="F15" i="4"/>
  <c r="G15" i="4"/>
  <c r="H15" i="4"/>
  <c r="I15" i="4"/>
  <c r="J15" i="4"/>
  <c r="L15" i="4"/>
  <c r="M15" i="4"/>
  <c r="B15" i="4"/>
  <c r="B19" i="4"/>
  <c r="C19" i="4"/>
  <c r="D19" i="4"/>
  <c r="B21" i="4"/>
  <c r="C21" i="4"/>
  <c r="D21" i="4"/>
  <c r="B5" i="4"/>
  <c r="C5" i="4"/>
  <c r="D5" i="4"/>
  <c r="B7" i="4"/>
  <c r="C7" i="4"/>
  <c r="D7" i="4"/>
  <c r="E19" i="4"/>
  <c r="E21" i="4"/>
  <c r="F19" i="4"/>
  <c r="F21" i="4"/>
  <c r="G19" i="4"/>
  <c r="G21" i="4"/>
  <c r="H19" i="4"/>
  <c r="H21" i="4"/>
  <c r="I19" i="4"/>
  <c r="I21" i="4"/>
  <c r="J19" i="4"/>
  <c r="J21" i="4"/>
  <c r="K19" i="4"/>
  <c r="K21" i="4"/>
  <c r="L19" i="4"/>
  <c r="L21" i="4"/>
  <c r="M19" i="4"/>
  <c r="M21" i="4"/>
  <c r="N21" i="4"/>
  <c r="N20" i="4"/>
  <c r="N19" i="4"/>
  <c r="N18" i="4"/>
  <c r="N17" i="4"/>
  <c r="N15" i="4"/>
  <c r="H11" i="1"/>
  <c r="H21" i="1"/>
  <c r="H38" i="1"/>
  <c r="H41" i="1"/>
  <c r="H43" i="1"/>
  <c r="G9" i="6"/>
  <c r="H5" i="5"/>
  <c r="H6" i="5"/>
  <c r="H12" i="5"/>
  <c r="H40" i="5"/>
  <c r="D12" i="6"/>
  <c r="G12" i="6"/>
  <c r="G5" i="5"/>
  <c r="G6" i="5"/>
  <c r="G12" i="5"/>
  <c r="G40" i="5"/>
  <c r="D11" i="6"/>
  <c r="G11" i="6"/>
  <c r="F5" i="5"/>
  <c r="F6" i="5"/>
  <c r="F12" i="5"/>
  <c r="F40" i="5"/>
  <c r="D10" i="6"/>
  <c r="G10" i="6"/>
  <c r="G11" i="1"/>
  <c r="G12" i="1"/>
  <c r="G21" i="1"/>
  <c r="G38" i="1"/>
  <c r="G41" i="1"/>
  <c r="G43" i="1"/>
  <c r="F9" i="6"/>
  <c r="F12" i="6"/>
  <c r="F11" i="6"/>
  <c r="F10" i="6"/>
  <c r="F11" i="1"/>
  <c r="F12" i="1"/>
  <c r="F21" i="1"/>
  <c r="F38" i="1"/>
  <c r="F41" i="1"/>
  <c r="F43" i="1"/>
  <c r="E9" i="6"/>
  <c r="E12" i="6"/>
  <c r="E11" i="6"/>
  <c r="E10" i="6"/>
  <c r="B21" i="1"/>
  <c r="B41" i="1"/>
  <c r="B43" i="1"/>
  <c r="F3" i="6"/>
  <c r="B12" i="5"/>
  <c r="B40" i="5"/>
  <c r="F4" i="6"/>
  <c r="F5" i="6"/>
  <c r="B35" i="1"/>
  <c r="H35" i="5"/>
  <c r="H34" i="5"/>
  <c r="H38" i="5"/>
  <c r="G35" i="5"/>
  <c r="G34" i="5"/>
  <c r="G38" i="5"/>
  <c r="F35" i="5"/>
  <c r="F34" i="5"/>
  <c r="F38" i="5"/>
  <c r="B38" i="5"/>
  <c r="K103" i="5"/>
  <c r="K102" i="5"/>
  <c r="H37" i="5"/>
  <c r="G37" i="5"/>
  <c r="F37" i="5"/>
  <c r="H36" i="5"/>
  <c r="G36" i="5"/>
  <c r="F36" i="5"/>
  <c r="F19" i="5"/>
  <c r="G19" i="5"/>
  <c r="H19" i="5"/>
  <c r="F20" i="5"/>
  <c r="G20" i="5"/>
  <c r="H20" i="5"/>
  <c r="F21" i="5"/>
  <c r="G21" i="5"/>
  <c r="H21" i="5"/>
  <c r="F22" i="5"/>
  <c r="G22" i="5"/>
  <c r="H22" i="5"/>
  <c r="F23" i="5"/>
  <c r="G23" i="5"/>
  <c r="H23" i="5"/>
  <c r="F24" i="5"/>
  <c r="G24" i="5"/>
  <c r="H24" i="5"/>
  <c r="F25" i="5"/>
  <c r="G25" i="5"/>
  <c r="H25" i="5"/>
  <c r="F26" i="5"/>
  <c r="G26" i="5"/>
  <c r="H26" i="5"/>
  <c r="F27" i="5"/>
  <c r="G27" i="5"/>
  <c r="H27" i="5"/>
  <c r="F28" i="5"/>
  <c r="G28" i="5"/>
  <c r="H28" i="5"/>
  <c r="F29" i="5"/>
  <c r="G29" i="5"/>
  <c r="H29" i="5"/>
  <c r="F30" i="5"/>
  <c r="G30" i="5"/>
  <c r="H30" i="5"/>
  <c r="F31" i="5"/>
  <c r="G31" i="5"/>
  <c r="H31" i="5"/>
  <c r="H18" i="5"/>
  <c r="G18" i="5"/>
  <c r="F18" i="5"/>
  <c r="H16" i="5"/>
  <c r="G16" i="5"/>
  <c r="F16" i="5"/>
  <c r="H15" i="5"/>
  <c r="G15" i="5"/>
  <c r="F15" i="5"/>
  <c r="H14" i="5"/>
  <c r="G14" i="5"/>
  <c r="F14" i="5"/>
  <c r="H13" i="5"/>
  <c r="G13" i="5"/>
  <c r="F13" i="5"/>
  <c r="H32" i="5"/>
  <c r="G32" i="5"/>
  <c r="F32" i="5"/>
  <c r="B32" i="5"/>
  <c r="H17" i="5"/>
  <c r="G17" i="5"/>
  <c r="F17" i="5"/>
  <c r="B17" i="5"/>
  <c r="H7" i="5"/>
  <c r="H8" i="5"/>
  <c r="H9" i="5"/>
  <c r="H10" i="5"/>
  <c r="H11" i="5"/>
  <c r="G7" i="5"/>
  <c r="G8" i="5"/>
  <c r="G9" i="5"/>
  <c r="G10" i="5"/>
  <c r="G11" i="5"/>
  <c r="F7" i="5"/>
  <c r="F8" i="5"/>
  <c r="F9" i="5"/>
  <c r="F10" i="5"/>
  <c r="F11" i="5"/>
  <c r="F5" i="4"/>
  <c r="F7" i="4"/>
  <c r="G5" i="4"/>
  <c r="G7" i="4"/>
  <c r="H5" i="4"/>
  <c r="H7" i="4"/>
  <c r="I5" i="4"/>
  <c r="I7" i="4"/>
  <c r="J5" i="4"/>
  <c r="J7" i="4"/>
  <c r="K5" i="4"/>
  <c r="K7" i="4"/>
  <c r="L5" i="4"/>
  <c r="L7" i="4"/>
  <c r="M5" i="4"/>
  <c r="M7" i="4"/>
  <c r="E5" i="4"/>
  <c r="E7" i="4"/>
  <c r="N3" i="4"/>
  <c r="N4" i="4"/>
  <c r="N5" i="4"/>
  <c r="N6" i="4"/>
  <c r="N7" i="4"/>
  <c r="N2" i="4"/>
  <c r="G24" i="1"/>
  <c r="G25" i="1"/>
  <c r="G26" i="1"/>
  <c r="G27" i="1"/>
  <c r="G28" i="1"/>
  <c r="G29" i="1"/>
  <c r="G30" i="1"/>
  <c r="G31" i="1"/>
  <c r="G32" i="1"/>
  <c r="G33" i="1"/>
  <c r="G34" i="1"/>
  <c r="G35" i="1"/>
  <c r="G13" i="1"/>
  <c r="G14" i="1"/>
  <c r="G15" i="1"/>
  <c r="G16" i="1"/>
  <c r="G17" i="1"/>
  <c r="G18" i="1"/>
  <c r="G19" i="1"/>
  <c r="G20" i="1"/>
  <c r="G39" i="1"/>
  <c r="G40" i="1"/>
  <c r="H24" i="1"/>
  <c r="H25" i="1"/>
  <c r="H26" i="1"/>
  <c r="H27" i="1"/>
  <c r="H28" i="1"/>
  <c r="H29" i="1"/>
  <c r="H30" i="1"/>
  <c r="H31" i="1"/>
  <c r="H32" i="1"/>
  <c r="H33" i="1"/>
  <c r="H34" i="1"/>
  <c r="H35" i="1"/>
  <c r="H13" i="1"/>
  <c r="H14" i="1"/>
  <c r="H15" i="1"/>
  <c r="H16" i="1"/>
  <c r="H17" i="1"/>
  <c r="H18" i="1"/>
  <c r="H19" i="1"/>
  <c r="H20" i="1"/>
  <c r="H39" i="1"/>
  <c r="H40" i="1"/>
  <c r="F24" i="1"/>
  <c r="F25" i="1"/>
  <c r="F26" i="1"/>
  <c r="F27" i="1"/>
  <c r="F28" i="1"/>
  <c r="F29" i="1"/>
  <c r="F30" i="1"/>
  <c r="F31" i="1"/>
  <c r="F32" i="1"/>
  <c r="F33" i="1"/>
  <c r="F34" i="1"/>
  <c r="F35" i="1"/>
  <c r="F13" i="1"/>
  <c r="F14" i="1"/>
  <c r="F15" i="1"/>
  <c r="F16" i="1"/>
  <c r="F17" i="1"/>
  <c r="F18" i="1"/>
  <c r="F19" i="1"/>
  <c r="F20" i="1"/>
  <c r="F39" i="1"/>
  <c r="F40" i="1"/>
</calcChain>
</file>

<file path=xl/comments1.xml><?xml version="1.0" encoding="utf-8"?>
<comments xmlns="http://schemas.openxmlformats.org/spreadsheetml/2006/main">
  <authors>
    <author>Jim White</author>
  </authors>
  <commentList>
    <comment ref="D10" authorId="0" shapeId="0">
      <text>
        <r>
          <rPr>
            <b/>
            <sz val="9"/>
            <color indexed="81"/>
            <rFont val="Tahoma"/>
            <charset val="1"/>
          </rPr>
          <t>These cells will auto-populate when you fill out the other cells.</t>
        </r>
      </text>
    </comment>
  </commentList>
</comments>
</file>

<file path=xl/sharedStrings.xml><?xml version="1.0" encoding="utf-8"?>
<sst xmlns="http://schemas.openxmlformats.org/spreadsheetml/2006/main" count="166" uniqueCount="99">
  <si>
    <t xml:space="preserve">SCENARIO MODELING </t>
  </si>
  <si>
    <t xml:space="preserve">These uncertain times require that nonprofits maintain adaptability and also be proactive in preparing for multiple scenarios related to their funding and expenses.  </t>
  </si>
  <si>
    <t>This workbook is designed to aid in the assessment of program funding, revenue variabilit, revenue probabilities, and expense variability.  It is designed to highlight areas of risk and opportunity and provide a basis decisions regarding program expansion, contraction, and overall sustainability.</t>
  </si>
  <si>
    <t>This workbook can be used both for assessing tht total revenue and expense for the organization and for revenues and expenses for individual lines of service/programs.</t>
  </si>
  <si>
    <t>INSTRUCTIONS</t>
  </si>
  <si>
    <t>Fill in cells that are highlighted in yellow on tab 1-Detailed Scenario REVENUE</t>
  </si>
  <si>
    <t>Fill in cell that are highlighted in yellow on tab 2-Detailed Scenario EXPENSE</t>
  </si>
  <si>
    <t>On both tabs 1 and 2, please feel free to change the label/title for revenue and expense line items to fit your specific context.</t>
  </si>
  <si>
    <t>Tab 3-Detailed Scenario SUMMARY shows the net income for each revenue scenario minus each expense scenario.  Please use the assumptions (at left) and drivers, actions, and timing to provide the narrative  for each scenario and steps to take to impact each scenario.</t>
  </si>
  <si>
    <t xml:space="preserve">Please Note: Information contained in or derived from this workbook is not to be relied upon as or considered a substitute for professional advice. This spreadsheet has been created and made available by the Montana Nonprofit Association (MNA) for general informational purposes only and does address individual circumstances, situations, or needs.  MNA does not guarantee that the information provided in this workbook is accurate, current, or complete.  MNA strongly recommends that you seek professional guidance before making any decisions related to your own individual circumstances or situations.  MNA shall not be liable for any direct or indirect loss or damage to any person or organization from the use of the information provided in or derived from this spreadsheet.  Through your viewing and use of this spreadsheet, you acknowledge that any use of the information provided through this document is done at your own risk.  </t>
  </si>
  <si>
    <t>Likelihood</t>
  </si>
  <si>
    <t>Type</t>
  </si>
  <si>
    <t>Indirect Rate</t>
  </si>
  <si>
    <t>&lt;50%</t>
  </si>
  <si>
    <t>Variable</t>
  </si>
  <si>
    <t>YES</t>
  </si>
  <si>
    <t>Fixed</t>
  </si>
  <si>
    <t>NO</t>
  </si>
  <si>
    <t>REVENUE</t>
  </si>
  <si>
    <t>Currrent Budget</t>
  </si>
  <si>
    <t>IS REVENUE VARIABLE OR FIXED?</t>
  </si>
  <si>
    <t>IF VARIABLE, What is worst case % of total possible?</t>
  </si>
  <si>
    <t>IF FIXED, What is likelihood of receiving?</t>
  </si>
  <si>
    <t>Revenue Scenarios</t>
  </si>
  <si>
    <t>Priority To-Do's</t>
  </si>
  <si>
    <t>Best Case</t>
  </si>
  <si>
    <t>Moderate Case</t>
  </si>
  <si>
    <t>Worst Case</t>
  </si>
  <si>
    <t>EARNED REVENUE</t>
  </si>
  <si>
    <t>Program Fee for Service</t>
  </si>
  <si>
    <t>Foundation Grant A</t>
  </si>
  <si>
    <t>Earned Income</t>
  </si>
  <si>
    <t>TOTAL EARNED INCOME</t>
  </si>
  <si>
    <t>CONTRIBUTED REVENUE</t>
  </si>
  <si>
    <t>Individual Donations</t>
  </si>
  <si>
    <t>Release of foundation A</t>
  </si>
  <si>
    <t>Special Event A</t>
  </si>
  <si>
    <t>Special Event B</t>
  </si>
  <si>
    <t>Contributed Revenue</t>
  </si>
  <si>
    <t>TOTAL CONTRIBUTED REVENUE</t>
  </si>
  <si>
    <t>NON-OPERATING REVENUE/PROCEEDS</t>
  </si>
  <si>
    <t>Example: Loan Proceeds</t>
  </si>
  <si>
    <t>Example: Capital Grant</t>
  </si>
  <si>
    <t>Other Non-operating Revenue</t>
  </si>
  <si>
    <t>TOTAL NON-OPERATING REVENUE</t>
  </si>
  <si>
    <t>TOTAL REVENUE</t>
  </si>
  <si>
    <t>EXPENSES</t>
  </si>
  <si>
    <t>Original Budget</t>
  </si>
  <si>
    <t>Scenario #1 Anticipated Reduction</t>
  </si>
  <si>
    <t>Scenario #2 Anticipated Reduction</t>
  </si>
  <si>
    <t>Scenario #3 Anticipated Reduction</t>
  </si>
  <si>
    <t>Expense Scenarios</t>
  </si>
  <si>
    <t>#1</t>
  </si>
  <si>
    <t>#2</t>
  </si>
  <si>
    <t>#3</t>
  </si>
  <si>
    <t>All Staff and Benefits</t>
  </si>
  <si>
    <t>Program 2 Staff</t>
  </si>
  <si>
    <t>Mgmt</t>
  </si>
  <si>
    <t>Staff Salary and Benefits</t>
  </si>
  <si>
    <t>TOTAL PERSONNEL COSTS</t>
  </si>
  <si>
    <t>Occupancy</t>
  </si>
  <si>
    <t>TOTAL OCCUPANCY COSTS</t>
  </si>
  <si>
    <t>Other Expenses</t>
  </si>
  <si>
    <t>TOTAL OTHER EXPENSES</t>
  </si>
  <si>
    <t>NON-OPERATING EXPENSES</t>
  </si>
  <si>
    <t>Example:Debt principal payment</t>
  </si>
  <si>
    <t>Example: Fixed assets additions</t>
  </si>
  <si>
    <t>Example: Set aside for savings</t>
  </si>
  <si>
    <t>Other non-operating expenditures</t>
  </si>
  <si>
    <t>TOTAL NON-OPERATING EXPENSES</t>
  </si>
  <si>
    <t>TOTAL EXPENSES:</t>
  </si>
  <si>
    <t>Budget</t>
  </si>
  <si>
    <t>Revenue</t>
  </si>
  <si>
    <t>Expense</t>
  </si>
  <si>
    <t>Net Income</t>
  </si>
  <si>
    <t>Revenue Scenario Assumptions</t>
  </si>
  <si>
    <t>Expense Scenario Assumptions</t>
  </si>
  <si>
    <t>Drivers, Actions, and Timing</t>
  </si>
  <si>
    <t>Revenue Best Case</t>
  </si>
  <si>
    <t>Revenue Moderate Case</t>
  </si>
  <si>
    <t>Revenue Worst Case</t>
  </si>
  <si>
    <t>BUDGET</t>
  </si>
  <si>
    <t>Total</t>
  </si>
  <si>
    <t>Total Revenue</t>
  </si>
  <si>
    <t>Total Wages</t>
  </si>
  <si>
    <t>Total Benefits</t>
  </si>
  <si>
    <t>Total Personnel Expense</t>
  </si>
  <si>
    <t>Total Non-Labor Expense</t>
  </si>
  <si>
    <t>Total Expenses</t>
  </si>
  <si>
    <t>Revenue Dip</t>
  </si>
  <si>
    <t>Revenue Recapture</t>
  </si>
  <si>
    <t>Dip Month Start</t>
  </si>
  <si>
    <t>Recapture Month Start</t>
  </si>
  <si>
    <t>Dip Month End</t>
  </si>
  <si>
    <t>Recapture Month End</t>
  </si>
  <si>
    <t>Total Recaptured Revenue</t>
  </si>
  <si>
    <t>Loss is due to increased staffing.  Will review in Septmeber.</t>
  </si>
  <si>
    <t>Increased staffing by 15% due to increased demand for XYZ service.</t>
  </si>
  <si>
    <t>Loss is due to increased staffing.  Will review in September.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</si>
</sst>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_(* #,##0.00000000_);_(* \(#,##0.00000000\);_(* &quot;-&quot;_);_(@_)"/>
    <numFmt numFmtId="166" formatCode="[$-409]mmm\-yy;@"/>
  </numFmts>
  <fonts count="38" x14ac:knownFonts="1">
    <font>
      <sz val="12"/>
      <color theme="1"/>
      <name val="Calibri"/>
      <family val="2"/>
      <scheme val="minor"/>
    </font>
    <font>
      <sz val="12"/>
      <color theme="1"/>
      <name val="Calibri"/>
      <family val="2"/>
      <scheme val="minor"/>
    </font>
    <font>
      <sz val="10"/>
      <name val="Arial"/>
      <family val="2"/>
    </font>
    <font>
      <sz val="12"/>
      <name val="Calibri"/>
      <family val="2"/>
      <scheme val="minor"/>
    </font>
    <font>
      <i/>
      <sz val="12"/>
      <name val="Calibri"/>
      <family val="2"/>
      <scheme val="minor"/>
    </font>
    <font>
      <b/>
      <sz val="12"/>
      <color indexed="9"/>
      <name val="Calibri"/>
      <family val="2"/>
      <scheme val="minor"/>
    </font>
    <font>
      <sz val="12"/>
      <color indexed="9"/>
      <name val="Calibri"/>
      <family val="2"/>
      <scheme val="minor"/>
    </font>
    <font>
      <sz val="12"/>
      <color rgb="FF173040"/>
      <name val="Calibri"/>
      <family val="2"/>
      <scheme val="minor"/>
    </font>
    <font>
      <b/>
      <sz val="12"/>
      <color rgb="FF173040"/>
      <name val="Calibri"/>
      <family val="2"/>
      <scheme val="minor"/>
    </font>
    <font>
      <b/>
      <sz val="18"/>
      <color theme="1"/>
      <name val="Calibri"/>
      <family val="2"/>
      <scheme val="minor"/>
    </font>
    <font>
      <sz val="11"/>
      <color theme="1"/>
      <name val="Calibri"/>
      <family val="2"/>
    </font>
    <font>
      <b/>
      <u/>
      <sz val="22"/>
      <color theme="0"/>
      <name val="Calibri"/>
      <family val="2"/>
    </font>
    <font>
      <b/>
      <sz val="12"/>
      <color theme="1"/>
      <name val="Calibri"/>
      <family val="2"/>
    </font>
    <font>
      <b/>
      <sz val="14"/>
      <color theme="1"/>
      <name val="Calibri"/>
      <family val="2"/>
      <scheme val="minor"/>
    </font>
    <font>
      <b/>
      <u/>
      <sz val="22"/>
      <color theme="0"/>
      <name val="Calibri"/>
      <family val="2"/>
      <scheme val="minor"/>
    </font>
    <font>
      <sz val="18"/>
      <color indexed="8"/>
      <name val="Calibri"/>
      <family val="2"/>
      <scheme val="minor"/>
    </font>
    <font>
      <sz val="12"/>
      <color theme="1"/>
      <name val="Calibri"/>
      <family val="2"/>
    </font>
    <font>
      <i/>
      <sz val="12"/>
      <color theme="1"/>
      <name val="Calibri"/>
      <family val="2"/>
      <scheme val="minor"/>
    </font>
    <font>
      <b/>
      <u/>
      <sz val="12"/>
      <color rgb="FF173040"/>
      <name val="Calibri"/>
      <family val="2"/>
      <scheme val="minor"/>
    </font>
    <font>
      <b/>
      <u/>
      <sz val="12"/>
      <name val="Calibri"/>
      <family val="2"/>
      <scheme val="minor"/>
    </font>
    <font>
      <b/>
      <sz val="16"/>
      <color rgb="FF173040"/>
      <name val="Calibri"/>
      <family val="2"/>
      <scheme val="minor"/>
    </font>
    <font>
      <b/>
      <u val="singleAccounting"/>
      <sz val="12"/>
      <color rgb="FF173040"/>
      <name val="Calibri"/>
      <family val="2"/>
      <scheme val="minor"/>
    </font>
    <font>
      <u val="singleAccounting"/>
      <sz val="12"/>
      <name val="Calibri"/>
      <family val="2"/>
      <scheme val="minor"/>
    </font>
    <font>
      <b/>
      <u val="singleAccounting"/>
      <sz val="12"/>
      <name val="Calibri"/>
      <family val="2"/>
      <scheme val="minor"/>
    </font>
    <font>
      <b/>
      <u val="double"/>
      <sz val="14"/>
      <color rgb="FF173040"/>
      <name val="Calibri"/>
      <family val="2"/>
      <scheme val="minor"/>
    </font>
    <font>
      <b/>
      <u val="doubleAccounting"/>
      <sz val="14"/>
      <color rgb="FF173040"/>
      <name val="Calibri"/>
      <family val="2"/>
      <scheme val="minor"/>
    </font>
    <font>
      <sz val="8"/>
      <name val="Calibri"/>
      <family val="2"/>
      <scheme val="minor"/>
    </font>
    <font>
      <sz val="16"/>
      <color theme="1"/>
      <name val="Calibri"/>
      <family val="2"/>
      <scheme val="minor"/>
    </font>
    <font>
      <b/>
      <u/>
      <sz val="16"/>
      <color theme="0"/>
      <name val="Calibri"/>
      <family val="2"/>
      <scheme val="minor"/>
    </font>
    <font>
      <sz val="20"/>
      <color theme="1"/>
      <name val="Calibri"/>
      <family val="2"/>
      <scheme val="minor"/>
    </font>
    <font>
      <u val="double"/>
      <sz val="20"/>
      <color theme="1"/>
      <name val="Calibri"/>
      <family val="2"/>
      <scheme val="minor"/>
    </font>
    <font>
      <sz val="12"/>
      <color theme="0"/>
      <name val="Calibri"/>
      <family val="2"/>
      <scheme val="minor"/>
    </font>
    <font>
      <b/>
      <sz val="9"/>
      <color indexed="81"/>
      <name val="Tahoma"/>
      <charset val="1"/>
    </font>
    <font>
      <b/>
      <sz val="20"/>
      <name val="Calibri"/>
      <family val="2"/>
      <scheme val="minor"/>
    </font>
    <font>
      <b/>
      <u/>
      <sz val="20"/>
      <color theme="0"/>
      <name val="Calibri"/>
      <family val="2"/>
      <scheme val="minor"/>
    </font>
    <font>
      <b/>
      <u/>
      <sz val="14"/>
      <name val="Calibri"/>
      <family val="2"/>
      <scheme val="minor"/>
    </font>
    <font>
      <b/>
      <u/>
      <sz val="16"/>
      <name val="Calibri"/>
      <family val="2"/>
      <scheme val="minor"/>
    </font>
    <font>
      <b/>
      <sz val="12"/>
      <name val="Calibri"/>
      <family val="2"/>
      <scheme val="minor"/>
    </font>
  </fonts>
  <fills count="11">
    <fill>
      <patternFill patternType="none"/>
    </fill>
    <fill>
      <patternFill patternType="gray125"/>
    </fill>
    <fill>
      <patternFill patternType="solid">
        <fgColor rgb="FF173040"/>
        <bgColor indexed="64"/>
      </patternFill>
    </fill>
    <fill>
      <patternFill patternType="solid">
        <fgColor rgb="FFFFFF00"/>
        <bgColor indexed="64"/>
      </patternFill>
    </fill>
    <fill>
      <patternFill patternType="solid">
        <fgColor rgb="FFEDB141"/>
        <bgColor indexed="64"/>
      </patternFill>
    </fill>
    <fill>
      <patternFill patternType="solid">
        <fgColor rgb="FFFCBD49"/>
        <bgColor indexed="64"/>
      </patternFill>
    </fill>
    <fill>
      <patternFill patternType="solid">
        <fgColor rgb="FFFFDD99"/>
        <bgColor indexed="64"/>
      </patternFill>
    </fill>
    <fill>
      <patternFill patternType="solid">
        <fgColor theme="0"/>
        <bgColor indexed="64"/>
      </patternFill>
    </fill>
    <fill>
      <patternFill patternType="solid">
        <fgColor rgb="FFFFE699"/>
        <bgColor indexed="64"/>
      </patternFill>
    </fill>
    <fill>
      <patternFill patternType="solid">
        <fgColor theme="0" tint="-0.249977111117893"/>
        <bgColor indexed="64"/>
      </patternFill>
    </fill>
    <fill>
      <patternFill patternType="solid">
        <fgColor theme="0" tint="-0.14999847407452621"/>
        <bgColor indexed="64"/>
      </patternFill>
    </fill>
  </fills>
  <borders count="46">
    <border>
      <left/>
      <right/>
      <top/>
      <bottom/>
      <diagonal/>
    </border>
    <border>
      <left style="thin">
        <color rgb="FF173040"/>
      </left>
      <right style="thin">
        <color rgb="FF173040"/>
      </right>
      <top style="thin">
        <color rgb="FF173040"/>
      </top>
      <bottom style="thin">
        <color rgb="FF17304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173040"/>
      </bottom>
      <diagonal/>
    </border>
    <border>
      <left style="thin">
        <color rgb="FF173040"/>
      </left>
      <right style="medium">
        <color rgb="FF173040"/>
      </right>
      <top style="thin">
        <color rgb="FF173040"/>
      </top>
      <bottom style="thin">
        <color rgb="FF173040"/>
      </bottom>
      <diagonal/>
    </border>
    <border>
      <left style="thin">
        <color rgb="FF173040"/>
      </left>
      <right/>
      <top style="thin">
        <color rgb="FF173040"/>
      </top>
      <bottom style="thin">
        <color rgb="FF173040"/>
      </bottom>
      <diagonal/>
    </border>
    <border>
      <left/>
      <right style="thin">
        <color rgb="FF173040"/>
      </right>
      <top style="thin">
        <color rgb="FF173040"/>
      </top>
      <bottom style="thin">
        <color rgb="FF173040"/>
      </bottom>
      <diagonal/>
    </border>
    <border>
      <left style="thin">
        <color rgb="FF173040"/>
      </left>
      <right style="thin">
        <color rgb="FF173040"/>
      </right>
      <top style="thin">
        <color rgb="FF173040"/>
      </top>
      <bottom/>
      <diagonal/>
    </border>
    <border>
      <left style="thin">
        <color rgb="FF173040"/>
      </left>
      <right/>
      <top style="thin">
        <color rgb="FF173040"/>
      </top>
      <bottom/>
      <diagonal/>
    </border>
    <border>
      <left/>
      <right/>
      <top style="thin">
        <color rgb="FF173040"/>
      </top>
      <bottom/>
      <diagonal/>
    </border>
    <border>
      <left style="thin">
        <color rgb="FF173040"/>
      </left>
      <right/>
      <top/>
      <bottom/>
      <diagonal/>
    </border>
    <border>
      <left/>
      <right style="thin">
        <color rgb="FF173040"/>
      </right>
      <top/>
      <bottom/>
      <diagonal/>
    </border>
    <border>
      <left/>
      <right/>
      <top/>
      <bottom style="thin">
        <color indexed="64"/>
      </bottom>
      <diagonal/>
    </border>
    <border>
      <left style="thin">
        <color rgb="FF173040"/>
      </left>
      <right style="medium">
        <color rgb="FF173040"/>
      </right>
      <top style="thin">
        <color rgb="FF173040"/>
      </top>
      <bottom/>
      <diagonal/>
    </border>
    <border>
      <left/>
      <right style="thin">
        <color indexed="64"/>
      </right>
      <top/>
      <bottom style="thin">
        <color rgb="FF173040"/>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right/>
      <top style="thin">
        <color indexed="64"/>
      </top>
      <bottom/>
      <diagonal/>
    </border>
    <border>
      <left/>
      <right/>
      <top style="thin">
        <color rgb="FF173040"/>
      </top>
      <bottom style="thin">
        <color rgb="FF173040"/>
      </bottom>
      <diagonal/>
    </border>
    <border>
      <left/>
      <right/>
      <top style="thin">
        <color rgb="FF173040"/>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rgb="FF173040"/>
      </top>
      <bottom style="thin">
        <color indexed="64"/>
      </bottom>
      <diagonal/>
    </border>
    <border>
      <left/>
      <right style="thin">
        <color indexed="64"/>
      </right>
      <top style="thin">
        <color rgb="FF17304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cellStyleXfs>
  <cellXfs count="230">
    <xf numFmtId="0" fontId="0" fillId="0" borderId="0" xfId="0"/>
    <xf numFmtId="0" fontId="3" fillId="0" borderId="0" xfId="3" applyFont="1"/>
    <xf numFmtId="41" fontId="1" fillId="4" borderId="1" xfId="3" applyNumberFormat="1" applyFont="1" applyFill="1" applyBorder="1" applyAlignment="1">
      <alignment vertical="center"/>
    </xf>
    <xf numFmtId="41" fontId="1" fillId="5" borderId="1" xfId="3" applyNumberFormat="1" applyFont="1" applyFill="1" applyBorder="1" applyAlignment="1">
      <alignment vertical="center"/>
    </xf>
    <xf numFmtId="41" fontId="1" fillId="6" borderId="1" xfId="3" applyNumberFormat="1" applyFont="1" applyFill="1" applyBorder="1" applyAlignment="1">
      <alignment vertical="center"/>
    </xf>
    <xf numFmtId="0" fontId="3" fillId="7" borderId="0" xfId="3" applyFont="1" applyFill="1"/>
    <xf numFmtId="0" fontId="6" fillId="7" borderId="0" xfId="3" applyFont="1" applyFill="1"/>
    <xf numFmtId="0" fontId="3" fillId="0" borderId="15" xfId="3" applyFont="1" applyBorder="1"/>
    <xf numFmtId="0" fontId="3" fillId="0" borderId="16" xfId="3" applyFont="1" applyBorder="1"/>
    <xf numFmtId="0" fontId="3" fillId="0" borderId="17" xfId="3" applyFont="1" applyBorder="1"/>
    <xf numFmtId="0" fontId="3" fillId="0" borderId="0" xfId="3" applyFont="1" applyBorder="1"/>
    <xf numFmtId="0" fontId="3" fillId="0" borderId="18" xfId="3" applyFont="1" applyBorder="1"/>
    <xf numFmtId="9" fontId="3" fillId="0" borderId="17" xfId="3" applyNumberFormat="1" applyFont="1" applyBorder="1"/>
    <xf numFmtId="42" fontId="3" fillId="3" borderId="1" xfId="3" applyNumberFormat="1" applyFont="1" applyFill="1" applyBorder="1" applyAlignment="1" applyProtection="1">
      <alignment vertical="center"/>
      <protection locked="0"/>
    </xf>
    <xf numFmtId="9" fontId="3" fillId="3" borderId="1" xfId="2" applyFont="1" applyFill="1" applyBorder="1" applyAlignment="1" applyProtection="1">
      <alignment vertical="center"/>
      <protection locked="0"/>
    </xf>
    <xf numFmtId="9" fontId="3" fillId="3" borderId="1" xfId="3" applyNumberFormat="1" applyFont="1" applyFill="1" applyBorder="1" applyAlignment="1" applyProtection="1">
      <alignment horizontal="center" vertical="center"/>
      <protection locked="0"/>
    </xf>
    <xf numFmtId="42" fontId="3" fillId="3" borderId="14" xfId="3" applyNumberFormat="1" applyFont="1" applyFill="1" applyBorder="1" applyAlignment="1" applyProtection="1">
      <alignment vertical="center"/>
      <protection locked="0"/>
    </xf>
    <xf numFmtId="165" fontId="4" fillId="0" borderId="11" xfId="3" applyNumberFormat="1" applyFont="1" applyBorder="1" applyAlignment="1" applyProtection="1">
      <alignment vertical="center" wrapText="1"/>
      <protection locked="0"/>
    </xf>
    <xf numFmtId="41" fontId="3" fillId="0" borderId="11" xfId="3" applyNumberFormat="1" applyFont="1" applyBorder="1" applyAlignment="1" applyProtection="1">
      <alignment vertical="center"/>
      <protection locked="0"/>
    </xf>
    <xf numFmtId="0" fontId="10" fillId="7" borderId="0" xfId="0" applyFont="1" applyFill="1"/>
    <xf numFmtId="0" fontId="12" fillId="7" borderId="0" xfId="0" applyFont="1" applyFill="1" applyAlignment="1">
      <alignment horizontal="center"/>
    </xf>
    <xf numFmtId="0" fontId="13" fillId="7" borderId="0" xfId="0" applyFont="1" applyFill="1" applyAlignment="1">
      <alignment wrapText="1"/>
    </xf>
    <xf numFmtId="0" fontId="13" fillId="7" borderId="0" xfId="0" applyFont="1" applyFill="1" applyAlignment="1">
      <alignment horizontal="left" vertical="top" wrapText="1"/>
    </xf>
    <xf numFmtId="0" fontId="0" fillId="7" borderId="0" xfId="0" applyFill="1"/>
    <xf numFmtId="0" fontId="9" fillId="7" borderId="0" xfId="0" applyFont="1" applyFill="1"/>
    <xf numFmtId="0" fontId="15" fillId="7" borderId="0" xfId="0" applyFont="1" applyFill="1"/>
    <xf numFmtId="0" fontId="16" fillId="7" borderId="0" xfId="0" applyFont="1" applyFill="1"/>
    <xf numFmtId="0" fontId="15" fillId="7" borderId="0" xfId="0" applyFont="1" applyFill="1" applyBorder="1"/>
    <xf numFmtId="49" fontId="3" fillId="3" borderId="1" xfId="3" applyNumberFormat="1" applyFont="1" applyFill="1" applyBorder="1" applyAlignment="1" applyProtection="1">
      <alignment vertical="center"/>
      <protection locked="0"/>
    </xf>
    <xf numFmtId="49" fontId="3" fillId="0" borderId="0" xfId="3" applyNumberFormat="1" applyFont="1" applyBorder="1"/>
    <xf numFmtId="0" fontId="3" fillId="3" borderId="13" xfId="3" applyFont="1" applyFill="1" applyBorder="1" applyAlignment="1" applyProtection="1">
      <alignment horizontal="center" vertical="center" wrapText="1"/>
      <protection locked="0"/>
    </xf>
    <xf numFmtId="0" fontId="3" fillId="3" borderId="13" xfId="3" applyFont="1" applyFill="1" applyBorder="1" applyAlignment="1" applyProtection="1">
      <alignment horizontal="left" vertical="center" wrapText="1"/>
      <protection locked="0"/>
    </xf>
    <xf numFmtId="0" fontId="18" fillId="7" borderId="10" xfId="3" applyFont="1" applyFill="1" applyBorder="1" applyAlignment="1">
      <alignment horizontal="center" vertical="center"/>
    </xf>
    <xf numFmtId="0" fontId="8" fillId="7" borderId="10" xfId="3" applyFont="1" applyFill="1" applyBorder="1" applyAlignment="1">
      <alignment horizontal="center" vertical="center" wrapText="1"/>
    </xf>
    <xf numFmtId="0" fontId="8" fillId="7" borderId="21" xfId="3" applyFont="1" applyFill="1" applyBorder="1" applyAlignment="1">
      <alignment horizontal="center" vertical="center" wrapText="1"/>
    </xf>
    <xf numFmtId="42" fontId="3" fillId="7" borderId="14" xfId="3" applyNumberFormat="1" applyFont="1" applyFill="1" applyBorder="1" applyAlignment="1" applyProtection="1">
      <alignment vertical="center"/>
      <protection locked="0"/>
    </xf>
    <xf numFmtId="9" fontId="3" fillId="7" borderId="1" xfId="2" applyFont="1" applyFill="1" applyBorder="1" applyAlignment="1" applyProtection="1">
      <alignment vertical="center"/>
      <protection locked="0"/>
    </xf>
    <xf numFmtId="9" fontId="3" fillId="7" borderId="1" xfId="3" applyNumberFormat="1" applyFont="1" applyFill="1" applyBorder="1" applyAlignment="1" applyProtection="1">
      <alignment horizontal="center" vertical="center"/>
      <protection locked="0"/>
    </xf>
    <xf numFmtId="41" fontId="1" fillId="7" borderId="1" xfId="3" applyNumberFormat="1" applyFont="1" applyFill="1" applyBorder="1" applyAlignment="1">
      <alignment vertical="center"/>
    </xf>
    <xf numFmtId="41" fontId="3" fillId="7" borderId="11" xfId="3" applyNumberFormat="1" applyFont="1" applyFill="1" applyBorder="1" applyAlignment="1" applyProtection="1">
      <alignment vertical="center"/>
      <protection locked="0"/>
    </xf>
    <xf numFmtId="0" fontId="8" fillId="7" borderId="13" xfId="3" applyFont="1" applyFill="1" applyBorder="1" applyAlignment="1" applyProtection="1">
      <alignment horizontal="center" vertical="center" wrapText="1"/>
      <protection locked="0"/>
    </xf>
    <xf numFmtId="41" fontId="8" fillId="7" borderId="1" xfId="3" applyNumberFormat="1" applyFont="1" applyFill="1" applyBorder="1" applyAlignment="1">
      <alignment vertical="center"/>
    </xf>
    <xf numFmtId="0" fontId="18" fillId="7" borderId="13" xfId="3" applyFont="1" applyFill="1" applyBorder="1" applyAlignment="1" applyProtection="1">
      <alignment horizontal="center" vertical="center" wrapText="1"/>
      <protection locked="0"/>
    </xf>
    <xf numFmtId="41" fontId="18" fillId="7" borderId="1" xfId="3" applyNumberFormat="1" applyFont="1" applyFill="1" applyBorder="1" applyAlignment="1">
      <alignment vertical="center"/>
    </xf>
    <xf numFmtId="41" fontId="18" fillId="7" borderId="11" xfId="3" applyNumberFormat="1" applyFont="1" applyFill="1" applyBorder="1" applyAlignment="1" applyProtection="1">
      <alignment vertical="center"/>
      <protection locked="0"/>
    </xf>
    <xf numFmtId="0" fontId="3" fillId="7" borderId="0" xfId="3" applyFont="1" applyFill="1" applyBorder="1" applyAlignment="1" applyProtection="1">
      <alignment horizontal="center" vertical="center" wrapText="1"/>
      <protection locked="0"/>
    </xf>
    <xf numFmtId="42" fontId="3" fillId="7" borderId="0" xfId="3" applyNumberFormat="1" applyFont="1" applyFill="1" applyBorder="1" applyAlignment="1" applyProtection="1">
      <alignment vertical="center"/>
      <protection locked="0"/>
    </xf>
    <xf numFmtId="9" fontId="3" fillId="7" borderId="0" xfId="2" applyFont="1" applyFill="1" applyBorder="1" applyAlignment="1" applyProtection="1">
      <alignment vertical="center"/>
      <protection locked="0"/>
    </xf>
    <xf numFmtId="9" fontId="3" fillId="7" borderId="0" xfId="3" applyNumberFormat="1" applyFont="1" applyFill="1" applyBorder="1" applyAlignment="1" applyProtection="1">
      <alignment horizontal="center" vertical="center"/>
      <protection locked="0"/>
    </xf>
    <xf numFmtId="41" fontId="1" fillId="7" borderId="0" xfId="3" applyNumberFormat="1" applyFont="1" applyFill="1" applyBorder="1" applyAlignment="1">
      <alignment vertical="center"/>
    </xf>
    <xf numFmtId="41" fontId="3" fillId="7" borderId="0" xfId="3" applyNumberFormat="1" applyFont="1" applyFill="1" applyBorder="1" applyAlignment="1" applyProtection="1">
      <alignment vertical="center"/>
      <protection locked="0"/>
    </xf>
    <xf numFmtId="0" fontId="3" fillId="7" borderId="0" xfId="3" applyFont="1" applyFill="1" applyBorder="1"/>
    <xf numFmtId="0" fontId="19" fillId="7" borderId="13" xfId="3" applyFont="1" applyFill="1" applyBorder="1" applyAlignment="1" applyProtection="1">
      <alignment horizontal="center" vertical="center" wrapText="1"/>
      <protection locked="0"/>
    </xf>
    <xf numFmtId="0" fontId="18" fillId="0" borderId="0" xfId="3" applyFont="1" applyAlignment="1">
      <alignment horizontal="center"/>
    </xf>
    <xf numFmtId="41" fontId="3" fillId="0" borderId="0" xfId="3" applyNumberFormat="1" applyFont="1"/>
    <xf numFmtId="42" fontId="3" fillId="7" borderId="15" xfId="3" applyNumberFormat="1" applyFont="1" applyFill="1" applyBorder="1" applyAlignment="1" applyProtection="1">
      <alignment vertical="center"/>
      <protection locked="0"/>
    </xf>
    <xf numFmtId="41" fontId="1" fillId="7" borderId="13" xfId="3" applyNumberFormat="1" applyFont="1" applyFill="1" applyBorder="1" applyAlignment="1">
      <alignment vertical="center"/>
    </xf>
    <xf numFmtId="9" fontId="18" fillId="7" borderId="0" xfId="2" applyFont="1" applyFill="1" applyBorder="1" applyAlignment="1" applyProtection="1">
      <alignment vertical="center"/>
      <protection locked="0"/>
    </xf>
    <xf numFmtId="42" fontId="18" fillId="7" borderId="0" xfId="3" applyNumberFormat="1" applyFont="1" applyFill="1" applyBorder="1" applyAlignment="1" applyProtection="1">
      <alignment vertical="center"/>
      <protection locked="0"/>
    </xf>
    <xf numFmtId="42" fontId="3" fillId="3" borderId="8" xfId="3" applyNumberFormat="1" applyFont="1" applyFill="1" applyBorder="1" applyAlignment="1" applyProtection="1">
      <alignment vertical="center"/>
      <protection locked="0"/>
    </xf>
    <xf numFmtId="0" fontId="3" fillId="3" borderId="8" xfId="3" applyFont="1" applyFill="1" applyBorder="1"/>
    <xf numFmtId="41" fontId="3" fillId="0" borderId="20" xfId="3" applyNumberFormat="1" applyFont="1" applyBorder="1" applyAlignment="1" applyProtection="1">
      <alignment vertical="center"/>
      <protection locked="0"/>
    </xf>
    <xf numFmtId="0" fontId="3" fillId="0" borderId="8" xfId="3" applyFont="1" applyBorder="1"/>
    <xf numFmtId="0" fontId="18" fillId="7" borderId="10" xfId="3" applyFont="1" applyFill="1" applyBorder="1" applyAlignment="1" applyProtection="1">
      <alignment horizontal="center" vertical="center" wrapText="1"/>
      <protection locked="0"/>
    </xf>
    <xf numFmtId="42" fontId="7" fillId="7" borderId="10" xfId="3" applyNumberFormat="1" applyFont="1" applyFill="1" applyBorder="1" applyAlignment="1" applyProtection="1">
      <alignment vertical="center"/>
      <protection locked="0"/>
    </xf>
    <xf numFmtId="9" fontId="7" fillId="7" borderId="10" xfId="2" applyFont="1" applyFill="1" applyBorder="1" applyAlignment="1" applyProtection="1">
      <alignment vertical="center"/>
      <protection locked="0"/>
    </xf>
    <xf numFmtId="9" fontId="7" fillId="7" borderId="10" xfId="3" applyNumberFormat="1" applyFont="1" applyFill="1" applyBorder="1" applyAlignment="1" applyProtection="1">
      <alignment horizontal="center" vertical="center"/>
      <protection locked="0"/>
    </xf>
    <xf numFmtId="41" fontId="7" fillId="7" borderId="10" xfId="3" applyNumberFormat="1" applyFont="1" applyFill="1" applyBorder="1" applyAlignment="1">
      <alignment vertical="center"/>
    </xf>
    <xf numFmtId="41" fontId="7" fillId="7" borderId="10" xfId="3" applyNumberFormat="1" applyFont="1" applyFill="1" applyBorder="1" applyAlignment="1" applyProtection="1">
      <alignment vertical="center"/>
      <protection locked="0"/>
    </xf>
    <xf numFmtId="42" fontId="18" fillId="7" borderId="12" xfId="3" applyNumberFormat="1" applyFont="1" applyFill="1" applyBorder="1" applyAlignment="1" applyProtection="1">
      <alignment vertical="center"/>
      <protection locked="0"/>
    </xf>
    <xf numFmtId="42" fontId="18" fillId="7" borderId="30" xfId="3" applyNumberFormat="1" applyFont="1" applyFill="1" applyBorder="1" applyAlignment="1" applyProtection="1">
      <alignment vertical="center"/>
      <protection locked="0"/>
    </xf>
    <xf numFmtId="9" fontId="18" fillId="7" borderId="30" xfId="2" applyFont="1" applyFill="1" applyBorder="1" applyAlignment="1" applyProtection="1">
      <alignment vertical="center"/>
      <protection locked="0"/>
    </xf>
    <xf numFmtId="9" fontId="18" fillId="7" borderId="13" xfId="3" applyNumberFormat="1" applyFont="1" applyFill="1" applyBorder="1" applyAlignment="1" applyProtection="1">
      <alignment horizontal="center" vertical="center"/>
      <protection locked="0"/>
    </xf>
    <xf numFmtId="0" fontId="3" fillId="7" borderId="30" xfId="3" applyFont="1" applyFill="1" applyBorder="1" applyAlignment="1" applyProtection="1">
      <alignment horizontal="center" vertical="center" wrapText="1"/>
      <protection locked="0"/>
    </xf>
    <xf numFmtId="42" fontId="3" fillId="7" borderId="30" xfId="3" applyNumberFormat="1" applyFont="1" applyFill="1" applyBorder="1" applyAlignment="1" applyProtection="1">
      <alignment vertical="center"/>
      <protection locked="0"/>
    </xf>
    <xf numFmtId="9" fontId="3" fillId="7" borderId="30" xfId="2" applyFont="1" applyFill="1" applyBorder="1" applyAlignment="1" applyProtection="1">
      <alignment vertical="center"/>
      <protection locked="0"/>
    </xf>
    <xf numFmtId="9" fontId="3" fillId="7" borderId="30" xfId="3" applyNumberFormat="1" applyFont="1" applyFill="1" applyBorder="1" applyAlignment="1" applyProtection="1">
      <alignment horizontal="center" vertical="center"/>
      <protection locked="0"/>
    </xf>
    <xf numFmtId="41" fontId="1" fillId="7" borderId="30" xfId="3" applyNumberFormat="1" applyFont="1" applyFill="1" applyBorder="1" applyAlignment="1">
      <alignment vertical="center"/>
    </xf>
    <xf numFmtId="41" fontId="3" fillId="0" borderId="30" xfId="3" applyNumberFormat="1" applyFont="1" applyBorder="1" applyAlignment="1" applyProtection="1">
      <alignment vertical="center"/>
      <protection locked="0"/>
    </xf>
    <xf numFmtId="42" fontId="3" fillId="7" borderId="12" xfId="3" applyNumberFormat="1" applyFont="1" applyFill="1" applyBorder="1" applyAlignment="1" applyProtection="1">
      <alignment vertical="center"/>
      <protection locked="0"/>
    </xf>
    <xf numFmtId="9" fontId="3" fillId="7" borderId="13" xfId="3" applyNumberFormat="1" applyFont="1" applyFill="1" applyBorder="1" applyAlignment="1" applyProtection="1">
      <alignment horizontal="center" vertical="center"/>
      <protection locked="0"/>
    </xf>
    <xf numFmtId="0" fontId="3" fillId="7" borderId="31" xfId="3" applyFont="1" applyFill="1" applyBorder="1" applyAlignment="1" applyProtection="1">
      <alignment horizontal="center" vertical="center" wrapText="1"/>
      <protection locked="0"/>
    </xf>
    <xf numFmtId="42" fontId="3" fillId="7" borderId="31" xfId="3" applyNumberFormat="1" applyFont="1" applyFill="1" applyBorder="1" applyAlignment="1" applyProtection="1">
      <alignment vertical="center"/>
      <protection locked="0"/>
    </xf>
    <xf numFmtId="9" fontId="3" fillId="7" borderId="31" xfId="2" applyFont="1" applyFill="1" applyBorder="1" applyAlignment="1" applyProtection="1">
      <alignment vertical="center"/>
      <protection locked="0"/>
    </xf>
    <xf numFmtId="9" fontId="3" fillId="7" borderId="31" xfId="3" applyNumberFormat="1" applyFont="1" applyFill="1" applyBorder="1" applyAlignment="1" applyProtection="1">
      <alignment horizontal="center" vertical="center"/>
      <protection locked="0"/>
    </xf>
    <xf numFmtId="41" fontId="1" fillId="7" borderId="31" xfId="3" applyNumberFormat="1" applyFont="1" applyFill="1" applyBorder="1" applyAlignment="1">
      <alignment vertical="center"/>
    </xf>
    <xf numFmtId="41" fontId="3" fillId="0" borderId="31" xfId="3" applyNumberFormat="1" applyFont="1" applyBorder="1" applyAlignment="1" applyProtection="1">
      <alignment vertical="center"/>
      <protection locked="0"/>
    </xf>
    <xf numFmtId="42" fontId="18" fillId="7" borderId="9" xfId="3" applyNumberFormat="1" applyFont="1" applyFill="1" applyBorder="1" applyAlignment="1" applyProtection="1">
      <alignment vertical="center"/>
      <protection locked="0"/>
    </xf>
    <xf numFmtId="9" fontId="18" fillId="7" borderId="0" xfId="3" applyNumberFormat="1" applyFont="1" applyFill="1" applyBorder="1" applyAlignment="1" applyProtection="1">
      <alignment horizontal="center" vertical="center"/>
      <protection locked="0"/>
    </xf>
    <xf numFmtId="42" fontId="3" fillId="0" borderId="0" xfId="3" applyNumberFormat="1" applyFont="1"/>
    <xf numFmtId="0" fontId="22" fillId="7" borderId="19" xfId="3" applyFont="1" applyFill="1" applyBorder="1"/>
    <xf numFmtId="0" fontId="18" fillId="7" borderId="0" xfId="3" applyFont="1" applyFill="1" applyAlignment="1">
      <alignment horizontal="center"/>
    </xf>
    <xf numFmtId="44" fontId="3" fillId="7" borderId="0" xfId="1" applyFont="1" applyFill="1"/>
    <xf numFmtId="41" fontId="23" fillId="7" borderId="0" xfId="3" applyNumberFormat="1" applyFont="1" applyFill="1"/>
    <xf numFmtId="0" fontId="21" fillId="7" borderId="0" xfId="3" applyFont="1" applyFill="1" applyAlignment="1">
      <alignment horizontal="center"/>
    </xf>
    <xf numFmtId="0" fontId="3" fillId="7" borderId="8" xfId="3" applyFont="1" applyFill="1" applyBorder="1"/>
    <xf numFmtId="0" fontId="8" fillId="7" borderId="0" xfId="3" applyFont="1" applyFill="1"/>
    <xf numFmtId="164" fontId="0" fillId="0" borderId="0" xfId="1" applyNumberFormat="1" applyFont="1"/>
    <xf numFmtId="164" fontId="0" fillId="0" borderId="0" xfId="0" applyNumberFormat="1"/>
    <xf numFmtId="9" fontId="0" fillId="0" borderId="0" xfId="2" applyFont="1"/>
    <xf numFmtId="9" fontId="3" fillId="0" borderId="16" xfId="3" applyNumberFormat="1" applyFont="1" applyBorder="1"/>
    <xf numFmtId="42" fontId="3" fillId="7" borderId="4" xfId="3" applyNumberFormat="1" applyFont="1" applyFill="1" applyBorder="1" applyAlignment="1" applyProtection="1">
      <alignment vertical="center"/>
      <protection locked="0"/>
    </xf>
    <xf numFmtId="9" fontId="3" fillId="7" borderId="5" xfId="3" applyNumberFormat="1" applyFont="1" applyFill="1" applyBorder="1" applyAlignment="1" applyProtection="1">
      <alignment horizontal="center" vertical="center"/>
      <protection locked="0"/>
    </xf>
    <xf numFmtId="9" fontId="3" fillId="3" borderId="8" xfId="2" applyFont="1" applyFill="1" applyBorder="1" applyAlignment="1" applyProtection="1">
      <alignment vertical="center"/>
      <protection locked="0"/>
    </xf>
    <xf numFmtId="164" fontId="1" fillId="3" borderId="13" xfId="1" applyNumberFormat="1" applyFont="1" applyFill="1" applyBorder="1" applyAlignment="1">
      <alignment vertical="center"/>
    </xf>
    <xf numFmtId="164" fontId="18" fillId="7" borderId="13" xfId="1" applyNumberFormat="1" applyFont="1" applyFill="1" applyBorder="1" applyAlignment="1">
      <alignment vertical="center"/>
    </xf>
    <xf numFmtId="164" fontId="18" fillId="7" borderId="1" xfId="1" applyNumberFormat="1" applyFont="1" applyFill="1" applyBorder="1" applyAlignment="1">
      <alignment vertical="center"/>
    </xf>
    <xf numFmtId="0" fontId="19" fillId="7" borderId="13" xfId="3" applyFont="1" applyFill="1" applyBorder="1" applyAlignment="1" applyProtection="1">
      <alignment horizontal="center" vertical="center"/>
      <protection locked="0"/>
    </xf>
    <xf numFmtId="0" fontId="3" fillId="3" borderId="30" xfId="3" applyFont="1" applyFill="1" applyBorder="1" applyAlignment="1" applyProtection="1">
      <alignment horizontal="center" vertical="center"/>
      <protection locked="0"/>
    </xf>
    <xf numFmtId="0" fontId="18" fillId="7" borderId="30" xfId="3" applyFont="1" applyFill="1" applyBorder="1" applyAlignment="1" applyProtection="1">
      <alignment horizontal="center" vertical="center"/>
      <protection locked="0"/>
    </xf>
    <xf numFmtId="0" fontId="3" fillId="3" borderId="8" xfId="3" applyFont="1" applyFill="1" applyBorder="1" applyAlignment="1"/>
    <xf numFmtId="0" fontId="7" fillId="3" borderId="8" xfId="3" applyFont="1" applyFill="1" applyBorder="1" applyAlignment="1"/>
    <xf numFmtId="0" fontId="0" fillId="0" borderId="0" xfId="0" applyAlignment="1"/>
    <xf numFmtId="0" fontId="18" fillId="7" borderId="19" xfId="3" applyFont="1" applyFill="1" applyBorder="1" applyAlignment="1"/>
    <xf numFmtId="44" fontId="3" fillId="7" borderId="33" xfId="1" applyFont="1" applyFill="1" applyBorder="1"/>
    <xf numFmtId="0" fontId="22" fillId="7" borderId="33" xfId="3" applyFont="1" applyFill="1" applyBorder="1"/>
    <xf numFmtId="41" fontId="1" fillId="7" borderId="34" xfId="3" applyNumberFormat="1" applyFont="1" applyFill="1" applyBorder="1" applyAlignment="1">
      <alignment vertical="center"/>
    </xf>
    <xf numFmtId="41" fontId="1" fillId="7" borderId="35" xfId="3" applyNumberFormat="1" applyFont="1" applyFill="1" applyBorder="1" applyAlignment="1">
      <alignment vertical="center"/>
    </xf>
    <xf numFmtId="9" fontId="3" fillId="7" borderId="0" xfId="3" applyNumberFormat="1" applyFont="1" applyFill="1"/>
    <xf numFmtId="9" fontId="1" fillId="7" borderId="0" xfId="3" applyNumberFormat="1" applyFont="1" applyFill="1"/>
    <xf numFmtId="9" fontId="0" fillId="0" borderId="0" xfId="0" applyNumberFormat="1"/>
    <xf numFmtId="0" fontId="25" fillId="7" borderId="13" xfId="3" applyFont="1" applyFill="1" applyBorder="1" applyAlignment="1" applyProtection="1">
      <alignment horizontal="center" vertical="center" wrapText="1"/>
      <protection locked="0"/>
    </xf>
    <xf numFmtId="42" fontId="25" fillId="7" borderId="14" xfId="3" applyNumberFormat="1" applyFont="1" applyFill="1" applyBorder="1" applyAlignment="1" applyProtection="1">
      <alignment vertical="center"/>
      <protection locked="0"/>
    </xf>
    <xf numFmtId="9" fontId="25" fillId="7" borderId="1" xfId="2" applyFont="1" applyFill="1" applyBorder="1" applyAlignment="1" applyProtection="1">
      <alignment vertical="center"/>
      <protection locked="0"/>
    </xf>
    <xf numFmtId="9" fontId="25" fillId="7" borderId="1" xfId="3" applyNumberFormat="1" applyFont="1" applyFill="1" applyBorder="1" applyAlignment="1" applyProtection="1">
      <alignment horizontal="center" vertical="center"/>
      <protection locked="0"/>
    </xf>
    <xf numFmtId="41" fontId="25" fillId="7" borderId="1" xfId="3" applyNumberFormat="1" applyFont="1" applyFill="1" applyBorder="1" applyAlignment="1">
      <alignment vertical="center"/>
    </xf>
    <xf numFmtId="0" fontId="24" fillId="0" borderId="0" xfId="3" applyFont="1" applyFill="1" applyBorder="1" applyAlignment="1"/>
    <xf numFmtId="42" fontId="24" fillId="0" borderId="0" xfId="0" applyNumberFormat="1" applyFont="1"/>
    <xf numFmtId="0" fontId="24" fillId="0" borderId="0" xfId="0" applyFont="1"/>
    <xf numFmtId="164" fontId="3" fillId="3" borderId="32" xfId="1" applyNumberFormat="1" applyFont="1" applyFill="1" applyBorder="1"/>
    <xf numFmtId="164" fontId="3" fillId="3" borderId="8" xfId="1" applyNumberFormat="1" applyFont="1" applyFill="1" applyBorder="1"/>
    <xf numFmtId="164" fontId="3" fillId="3" borderId="3" xfId="1" applyNumberFormat="1" applyFont="1" applyFill="1" applyBorder="1"/>
    <xf numFmtId="17" fontId="0" fillId="0" borderId="0" xfId="0" applyNumberFormat="1"/>
    <xf numFmtId="166" fontId="0" fillId="0" borderId="0" xfId="0" applyNumberFormat="1"/>
    <xf numFmtId="0" fontId="31" fillId="7" borderId="0" xfId="0" applyFont="1" applyFill="1" applyBorder="1"/>
    <xf numFmtId="0" fontId="13" fillId="7" borderId="0" xfId="0" applyFont="1" applyFill="1" applyAlignment="1">
      <alignment horizontal="left" wrapText="1" indent="2"/>
    </xf>
    <xf numFmtId="42" fontId="3" fillId="8" borderId="1" xfId="3" applyNumberFormat="1" applyFont="1" applyFill="1" applyBorder="1" applyAlignment="1" applyProtection="1">
      <alignment vertical="center"/>
      <protection locked="0"/>
    </xf>
    <xf numFmtId="42" fontId="3" fillId="8" borderId="14" xfId="3" applyNumberFormat="1" applyFont="1" applyFill="1" applyBorder="1" applyAlignment="1" applyProtection="1">
      <alignment vertical="center"/>
      <protection locked="0"/>
    </xf>
    <xf numFmtId="0" fontId="27" fillId="10" borderId="38" xfId="0" applyFont="1" applyFill="1" applyBorder="1"/>
    <xf numFmtId="0" fontId="27" fillId="10" borderId="0" xfId="0" applyFont="1" applyFill="1" applyBorder="1"/>
    <xf numFmtId="0" fontId="27" fillId="9" borderId="36" xfId="0" applyFont="1" applyFill="1" applyBorder="1"/>
    <xf numFmtId="0" fontId="27" fillId="9" borderId="28" xfId="0" applyFont="1" applyFill="1" applyBorder="1"/>
    <xf numFmtId="0" fontId="27" fillId="9" borderId="28" xfId="0" applyFont="1" applyFill="1" applyBorder="1" applyAlignment="1"/>
    <xf numFmtId="0" fontId="0" fillId="9" borderId="28" xfId="0" applyFill="1" applyBorder="1"/>
    <xf numFmtId="0" fontId="0" fillId="9" borderId="37" xfId="0" applyFill="1" applyBorder="1"/>
    <xf numFmtId="0" fontId="27" fillId="9" borderId="38" xfId="0" applyFont="1" applyFill="1" applyBorder="1"/>
    <xf numFmtId="0" fontId="27" fillId="9" borderId="0" xfId="0" applyFont="1" applyFill="1" applyBorder="1"/>
    <xf numFmtId="0" fontId="28" fillId="9" borderId="0" xfId="0" applyFont="1" applyFill="1" applyBorder="1" applyAlignment="1">
      <alignment horizontal="center"/>
    </xf>
    <xf numFmtId="0" fontId="0" fillId="9" borderId="0" xfId="0" applyFill="1" applyBorder="1"/>
    <xf numFmtId="0" fontId="0" fillId="9" borderId="39" xfId="0" applyFill="1" applyBorder="1"/>
    <xf numFmtId="0" fontId="29" fillId="10" borderId="0" xfId="0" applyFont="1" applyFill="1" applyBorder="1"/>
    <xf numFmtId="6" fontId="33" fillId="10" borderId="0" xfId="1" applyNumberFormat="1" applyFont="1" applyFill="1" applyBorder="1" applyAlignment="1">
      <alignment horizontal="center"/>
    </xf>
    <xf numFmtId="0" fontId="3" fillId="10" borderId="0" xfId="0" applyFont="1" applyFill="1" applyBorder="1"/>
    <xf numFmtId="0" fontId="3" fillId="10" borderId="39" xfId="0" applyFont="1" applyFill="1" applyBorder="1"/>
    <xf numFmtId="0" fontId="36" fillId="10" borderId="0" xfId="0" applyFont="1" applyFill="1" applyBorder="1"/>
    <xf numFmtId="6" fontId="33" fillId="10" borderId="0" xfId="0" applyNumberFormat="1" applyFont="1" applyFill="1" applyBorder="1"/>
    <xf numFmtId="6" fontId="29" fillId="10" borderId="2" xfId="0" applyNumberFormat="1" applyFont="1" applyFill="1" applyBorder="1" applyAlignment="1">
      <alignment horizontal="center"/>
    </xf>
    <xf numFmtId="6" fontId="29" fillId="10" borderId="29" xfId="0" applyNumberFormat="1" applyFont="1" applyFill="1" applyBorder="1" applyAlignment="1">
      <alignment horizontal="center"/>
    </xf>
    <xf numFmtId="6" fontId="29" fillId="10" borderId="4" xfId="0" applyNumberFormat="1" applyFont="1" applyFill="1" applyBorder="1" applyAlignment="1">
      <alignment horizontal="center"/>
    </xf>
    <xf numFmtId="6" fontId="29" fillId="10" borderId="0" xfId="0" applyNumberFormat="1" applyFont="1" applyFill="1" applyBorder="1" applyAlignment="1">
      <alignment horizontal="center"/>
    </xf>
    <xf numFmtId="6" fontId="29" fillId="10" borderId="45" xfId="0" applyNumberFormat="1" applyFont="1" applyFill="1" applyBorder="1" applyAlignment="1">
      <alignment horizontal="center"/>
    </xf>
    <xf numFmtId="6" fontId="29" fillId="10" borderId="19" xfId="0" applyNumberFormat="1" applyFont="1" applyFill="1" applyBorder="1" applyAlignment="1">
      <alignment horizontal="center"/>
    </xf>
    <xf numFmtId="0" fontId="27" fillId="10" borderId="40" xfId="0" applyFont="1" applyFill="1" applyBorder="1"/>
    <xf numFmtId="0" fontId="27" fillId="10" borderId="42" xfId="0" applyFont="1" applyFill="1" applyBorder="1"/>
    <xf numFmtId="0" fontId="3" fillId="10" borderId="42" xfId="0" applyFont="1" applyFill="1" applyBorder="1"/>
    <xf numFmtId="0" fontId="3" fillId="10" borderId="41" xfId="0" applyFont="1" applyFill="1" applyBorder="1"/>
    <xf numFmtId="0" fontId="29" fillId="10" borderId="38" xfId="0" applyFont="1" applyFill="1" applyBorder="1"/>
    <xf numFmtId="6" fontId="29" fillId="10" borderId="39" xfId="0" applyNumberFormat="1" applyFont="1" applyFill="1" applyBorder="1"/>
    <xf numFmtId="0" fontId="29" fillId="10" borderId="43" xfId="0" applyFont="1" applyFill="1" applyBorder="1"/>
    <xf numFmtId="6" fontId="30" fillId="10" borderId="44" xfId="0" applyNumberFormat="1" applyFont="1" applyFill="1" applyBorder="1"/>
    <xf numFmtId="0" fontId="37" fillId="9" borderId="27" xfId="3" applyFont="1" applyFill="1" applyBorder="1" applyAlignment="1">
      <alignment horizontal="center" vertical="center" wrapText="1"/>
    </xf>
    <xf numFmtId="0" fontId="37" fillId="9" borderId="7" xfId="3" applyFont="1" applyFill="1" applyBorder="1" applyAlignment="1">
      <alignment horizontal="center" vertical="center" wrapText="1"/>
    </xf>
    <xf numFmtId="9" fontId="3" fillId="10" borderId="1" xfId="2" applyFont="1" applyFill="1" applyBorder="1" applyAlignment="1" applyProtection="1">
      <alignment vertical="center"/>
      <protection locked="0"/>
    </xf>
    <xf numFmtId="0" fontId="17" fillId="7" borderId="0" xfId="0" applyFont="1" applyFill="1" applyAlignment="1">
      <alignment horizontal="center" vertical="center" wrapText="1"/>
    </xf>
    <xf numFmtId="0" fontId="11" fillId="2" borderId="0" xfId="0" applyFont="1" applyFill="1" applyAlignment="1">
      <alignment horizontal="center"/>
    </xf>
    <xf numFmtId="0" fontId="13" fillId="7" borderId="0" xfId="0" applyFont="1" applyFill="1" applyAlignment="1">
      <alignment horizontal="left" wrapText="1" indent="2"/>
    </xf>
    <xf numFmtId="0" fontId="13" fillId="7" borderId="0" xfId="0" applyFont="1" applyFill="1" applyAlignment="1">
      <alignment horizontal="left" vertical="top" wrapText="1" indent="2"/>
    </xf>
    <xf numFmtId="0" fontId="14" fillId="2" borderId="0" xfId="0" applyFont="1" applyFill="1" applyAlignment="1">
      <alignment horizontal="center"/>
    </xf>
    <xf numFmtId="0" fontId="9" fillId="7" borderId="0" xfId="0" applyFont="1" applyFill="1" applyAlignment="1">
      <alignment horizontal="left" wrapText="1"/>
    </xf>
    <xf numFmtId="0" fontId="20" fillId="0" borderId="23" xfId="3" applyFont="1" applyBorder="1" applyAlignment="1">
      <alignment horizontal="center"/>
    </xf>
    <xf numFmtId="0" fontId="20" fillId="0" borderId="24" xfId="3" applyFont="1" applyBorder="1" applyAlignment="1">
      <alignment horizontal="center"/>
    </xf>
    <xf numFmtId="0" fontId="20" fillId="0" borderId="25" xfId="3" applyFont="1" applyBorder="1" applyAlignment="1">
      <alignment horizontal="center"/>
    </xf>
    <xf numFmtId="0" fontId="37" fillId="9" borderId="22" xfId="3" applyFont="1" applyFill="1" applyBorder="1" applyAlignment="1">
      <alignment horizontal="center" vertical="center" wrapText="1"/>
    </xf>
    <xf numFmtId="0" fontId="37" fillId="9" borderId="6" xfId="3" applyFont="1" applyFill="1" applyBorder="1" applyAlignment="1">
      <alignment horizontal="center" vertical="center" wrapText="1"/>
    </xf>
    <xf numFmtId="0" fontId="37" fillId="9" borderId="5" xfId="3" applyFont="1" applyFill="1" applyBorder="1" applyAlignment="1">
      <alignment horizontal="center" vertical="center"/>
    </xf>
    <xf numFmtId="0" fontId="20" fillId="0" borderId="28" xfId="3" applyFont="1" applyBorder="1" applyAlignment="1">
      <alignment horizontal="center"/>
    </xf>
    <xf numFmtId="0" fontId="5" fillId="9" borderId="5" xfId="3" applyFont="1" applyFill="1" applyBorder="1" applyAlignment="1">
      <alignment horizontal="center" vertical="center"/>
    </xf>
    <xf numFmtId="0" fontId="37" fillId="9" borderId="4" xfId="3" applyFont="1" applyFill="1" applyBorder="1" applyAlignment="1">
      <alignment horizontal="center" vertical="center" wrapText="1"/>
    </xf>
    <xf numFmtId="0" fontId="37" fillId="9" borderId="2" xfId="3" applyFont="1" applyFill="1" applyBorder="1" applyAlignment="1">
      <alignment horizontal="center" vertical="center" wrapText="1"/>
    </xf>
    <xf numFmtId="0" fontId="37" fillId="9" borderId="26" xfId="3" applyFont="1" applyFill="1" applyBorder="1" applyAlignment="1">
      <alignment horizontal="center" vertical="center" wrapText="1"/>
    </xf>
    <xf numFmtId="0" fontId="36" fillId="10" borderId="38" xfId="0" applyFont="1" applyFill="1" applyBorder="1" applyAlignment="1">
      <alignment horizontal="center" vertical="center" wrapText="1"/>
    </xf>
    <xf numFmtId="0" fontId="36" fillId="10" borderId="40" xfId="0" applyFont="1" applyFill="1" applyBorder="1" applyAlignment="1">
      <alignment horizontal="center" vertical="center" wrapText="1"/>
    </xf>
    <xf numFmtId="0" fontId="0" fillId="0" borderId="36" xfId="0" applyBorder="1" applyAlignment="1">
      <alignment horizontal="left" vertical="center"/>
    </xf>
    <xf numFmtId="0" fontId="0" fillId="0" borderId="28" xfId="0" applyBorder="1" applyAlignment="1">
      <alignment horizontal="left" vertical="center"/>
    </xf>
    <xf numFmtId="0" fontId="0" fillId="0" borderId="37" xfId="0" applyBorder="1" applyAlignment="1">
      <alignment horizontal="left" vertical="center"/>
    </xf>
    <xf numFmtId="0" fontId="0" fillId="0" borderId="40" xfId="0" applyBorder="1" applyAlignment="1">
      <alignment horizontal="left" vertical="center"/>
    </xf>
    <xf numFmtId="0" fontId="0" fillId="0" borderId="42" xfId="0" applyBorder="1" applyAlignment="1">
      <alignment horizontal="left" vertical="center"/>
    </xf>
    <xf numFmtId="0" fontId="0" fillId="0" borderId="41" xfId="0" applyBorder="1" applyAlignment="1">
      <alignment horizontal="left" vertical="center"/>
    </xf>
    <xf numFmtId="0" fontId="35" fillId="10" borderId="38" xfId="0" applyFont="1" applyFill="1" applyBorder="1" applyAlignment="1">
      <alignment horizontal="center" vertical="center"/>
    </xf>
    <xf numFmtId="0" fontId="0" fillId="0" borderId="38" xfId="0" applyBorder="1" applyAlignment="1">
      <alignment horizontal="left" vertical="center"/>
    </xf>
    <xf numFmtId="0" fontId="0" fillId="0" borderId="0" xfId="0" applyBorder="1" applyAlignment="1">
      <alignment horizontal="left" vertical="center"/>
    </xf>
    <xf numFmtId="0" fontId="0" fillId="0" borderId="39" xfId="0" applyBorder="1" applyAlignment="1">
      <alignment horizontal="left" vertical="center"/>
    </xf>
    <xf numFmtId="0" fontId="35" fillId="10" borderId="38" xfId="0" applyFont="1" applyFill="1" applyBorder="1" applyAlignment="1">
      <alignment horizontal="center" vertical="center" wrapText="1"/>
    </xf>
    <xf numFmtId="0" fontId="35" fillId="10" borderId="40" xfId="0" applyFont="1" applyFill="1" applyBorder="1" applyAlignment="1">
      <alignment horizontal="center" vertical="center" wrapText="1"/>
    </xf>
    <xf numFmtId="0" fontId="28" fillId="9" borderId="36" xfId="0" applyFont="1" applyFill="1" applyBorder="1" applyAlignment="1">
      <alignment horizontal="center"/>
    </xf>
    <xf numFmtId="0" fontId="28" fillId="9" borderId="28" xfId="0" applyFont="1" applyFill="1" applyBorder="1" applyAlignment="1">
      <alignment horizontal="center"/>
    </xf>
    <xf numFmtId="0" fontId="28" fillId="9" borderId="37" xfId="0" applyFont="1" applyFill="1" applyBorder="1" applyAlignment="1">
      <alignment horizontal="center"/>
    </xf>
    <xf numFmtId="0" fontId="36" fillId="10" borderId="38" xfId="0" applyFont="1" applyFill="1" applyBorder="1" applyAlignment="1">
      <alignment horizontal="center" vertical="center"/>
    </xf>
    <xf numFmtId="0" fontId="36" fillId="10" borderId="38" xfId="0" applyFont="1" applyFill="1" applyBorder="1" applyAlignment="1">
      <alignment horizontal="right" vertical="center" textRotation="90"/>
    </xf>
    <xf numFmtId="0" fontId="34" fillId="9" borderId="36" xfId="0" applyFont="1" applyFill="1" applyBorder="1" applyAlignment="1">
      <alignment horizontal="center"/>
    </xf>
    <xf numFmtId="0" fontId="34" fillId="9" borderId="37" xfId="0" applyFont="1" applyFill="1" applyBorder="1" applyAlignment="1">
      <alignment horizontal="center"/>
    </xf>
    <xf numFmtId="0" fontId="28" fillId="10" borderId="42" xfId="0" applyFont="1" applyFill="1" applyBorder="1" applyAlignment="1">
      <alignment horizontal="center"/>
    </xf>
    <xf numFmtId="0" fontId="28" fillId="9" borderId="42" xfId="0" applyFont="1" applyFill="1" applyBorder="1" applyAlignment="1">
      <alignment horizontal="center"/>
    </xf>
    <xf numFmtId="0" fontId="36" fillId="10" borderId="36" xfId="0" applyFont="1" applyFill="1" applyBorder="1" applyAlignment="1">
      <alignment horizontal="center" vertical="center" textRotation="90" wrapText="1"/>
    </xf>
    <xf numFmtId="0" fontId="36" fillId="10" borderId="38" xfId="0" applyFont="1" applyFill="1" applyBorder="1" applyAlignment="1">
      <alignment horizontal="center" vertical="center" textRotation="90" wrapText="1"/>
    </xf>
    <xf numFmtId="0" fontId="36" fillId="10" borderId="40" xfId="0" applyFont="1" applyFill="1" applyBorder="1" applyAlignment="1">
      <alignment horizontal="center" vertical="center" textRotation="90" wrapText="1"/>
    </xf>
    <xf numFmtId="0" fontId="36" fillId="10" borderId="37" xfId="0" applyFont="1" applyFill="1" applyBorder="1" applyAlignment="1">
      <alignment horizontal="center" vertical="center"/>
    </xf>
    <xf numFmtId="0" fontId="36" fillId="10" borderId="39" xfId="0" applyFont="1" applyFill="1" applyBorder="1" applyAlignment="1">
      <alignment horizontal="center" vertical="center"/>
    </xf>
    <xf numFmtId="0" fontId="0" fillId="7" borderId="36" xfId="0" applyFill="1" applyBorder="1" applyAlignment="1">
      <alignment horizontal="center"/>
    </xf>
    <xf numFmtId="0" fontId="0" fillId="7" borderId="28" xfId="0" applyFill="1" applyBorder="1" applyAlignment="1">
      <alignment horizontal="center"/>
    </xf>
    <xf numFmtId="0" fontId="0" fillId="7" borderId="37" xfId="0" applyFill="1" applyBorder="1" applyAlignment="1">
      <alignment horizontal="center"/>
    </xf>
    <xf numFmtId="0" fontId="0" fillId="7" borderId="40" xfId="0" applyFill="1" applyBorder="1" applyAlignment="1">
      <alignment horizontal="center"/>
    </xf>
    <xf numFmtId="0" fontId="0" fillId="7" borderId="42" xfId="0" applyFill="1" applyBorder="1" applyAlignment="1">
      <alignment horizontal="center"/>
    </xf>
    <xf numFmtId="0" fontId="0" fillId="7" borderId="41" xfId="0" applyFill="1" applyBorder="1" applyAlignment="1">
      <alignment horizontal="center"/>
    </xf>
    <xf numFmtId="6" fontId="36" fillId="10" borderId="39" xfId="0" applyNumberFormat="1" applyFont="1" applyFill="1" applyBorder="1" applyAlignment="1">
      <alignment horizontal="center" vertical="center"/>
    </xf>
    <xf numFmtId="6" fontId="36" fillId="10" borderId="41" xfId="0" applyNumberFormat="1" applyFont="1" applyFill="1" applyBorder="1" applyAlignment="1">
      <alignment horizontal="center" vertical="center"/>
    </xf>
    <xf numFmtId="0" fontId="36" fillId="10" borderId="36" xfId="0" applyFont="1" applyFill="1" applyBorder="1" applyAlignment="1">
      <alignment horizontal="center" vertical="center" textRotation="90"/>
    </xf>
    <xf numFmtId="0" fontId="36" fillId="10" borderId="38" xfId="0" applyFont="1" applyFill="1" applyBorder="1" applyAlignment="1">
      <alignment horizontal="center" vertical="center" textRotation="90"/>
    </xf>
    <xf numFmtId="0" fontId="36" fillId="10" borderId="40" xfId="0" applyFont="1" applyFill="1" applyBorder="1" applyAlignment="1">
      <alignment horizontal="center" vertical="center" textRotation="90"/>
    </xf>
    <xf numFmtId="0" fontId="0" fillId="0" borderId="0" xfId="0" applyAlignment="1">
      <alignment horizontal="left"/>
    </xf>
  </cellXfs>
  <cellStyles count="5">
    <cellStyle name="Currency" xfId="1" builtinId="4"/>
    <cellStyle name="Currency 2" xfId="4"/>
    <cellStyle name="Normal" xfId="0" builtinId="0"/>
    <cellStyle name="Normal 4" xfId="3"/>
    <cellStyle name="Percent" xfId="2" builtinId="5"/>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173040"/>
      <color rgb="FF77AB3C"/>
      <color rgb="FFFF7D75"/>
      <color rgb="FFEDB141"/>
      <color rgb="FFFFDD99"/>
      <color rgb="FFFFBF49"/>
      <color rgb="FFFCBD49"/>
      <color rgb="FFF7B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Sheet1!$A$2</c:f>
              <c:strCache>
                <c:ptCount val="1"/>
                <c:pt idx="0">
                  <c:v>Total Revenue</c:v>
                </c:pt>
              </c:strCache>
            </c:strRef>
          </c:tx>
          <c:spPr>
            <a:solidFill>
              <a:schemeClr val="accent1"/>
            </a:solidFill>
            <a:ln>
              <a:noFill/>
            </a:ln>
            <a:effectLst/>
          </c:spPr>
          <c:invertIfNegative val="0"/>
          <c:cat>
            <c:numRef>
              <c:f>Sheet1!$E$1:$M$1</c:f>
              <c:numCache>
                <c:formatCode>mmm\-yy</c:formatCode>
                <c:ptCount val="9"/>
                <c:pt idx="0">
                  <c:v>43922</c:v>
                </c:pt>
                <c:pt idx="1">
                  <c:v>43952</c:v>
                </c:pt>
                <c:pt idx="2">
                  <c:v>43983</c:v>
                </c:pt>
                <c:pt idx="3">
                  <c:v>44013</c:v>
                </c:pt>
                <c:pt idx="4">
                  <c:v>44044</c:v>
                </c:pt>
                <c:pt idx="5">
                  <c:v>44075</c:v>
                </c:pt>
                <c:pt idx="6">
                  <c:v>44105</c:v>
                </c:pt>
                <c:pt idx="7">
                  <c:v>44136</c:v>
                </c:pt>
                <c:pt idx="8">
                  <c:v>44166</c:v>
                </c:pt>
              </c:numCache>
            </c:numRef>
          </c:cat>
          <c:val>
            <c:numRef>
              <c:f>Sheet1!$E$2:$M$2</c:f>
              <c:numCache>
                <c:formatCode>_("$"* #,##0_);_("$"* \(#,##0\);_("$"* "-"??_);_(@_)</c:formatCode>
                <c:ptCount val="9"/>
                <c:pt idx="0">
                  <c:v>12000</c:v>
                </c:pt>
                <c:pt idx="1">
                  <c:v>12000</c:v>
                </c:pt>
                <c:pt idx="2">
                  <c:v>12000</c:v>
                </c:pt>
                <c:pt idx="3">
                  <c:v>12000</c:v>
                </c:pt>
                <c:pt idx="4">
                  <c:v>12000</c:v>
                </c:pt>
                <c:pt idx="5">
                  <c:v>12000</c:v>
                </c:pt>
                <c:pt idx="6">
                  <c:v>12000</c:v>
                </c:pt>
                <c:pt idx="7">
                  <c:v>12000</c:v>
                </c:pt>
                <c:pt idx="8">
                  <c:v>12000</c:v>
                </c:pt>
              </c:numCache>
            </c:numRef>
          </c:val>
          <c:extLst xmlns:c16r2="http://schemas.microsoft.com/office/drawing/2015/06/chart">
            <c:ext xmlns:c16="http://schemas.microsoft.com/office/drawing/2014/chart" uri="{C3380CC4-5D6E-409C-BE32-E72D297353CC}">
              <c16:uniqueId val="{00000000-C098-374F-BF4B-29141F857EB6}"/>
            </c:ext>
          </c:extLst>
        </c:ser>
        <c:ser>
          <c:idx val="1"/>
          <c:order val="1"/>
          <c:tx>
            <c:strRef>
              <c:f>Sheet1!$A$3</c:f>
              <c:strCache>
                <c:ptCount val="1"/>
                <c:pt idx="0">
                  <c:v>Total Wages</c:v>
                </c:pt>
              </c:strCache>
            </c:strRef>
          </c:tx>
          <c:spPr>
            <a:solidFill>
              <a:schemeClr val="accent2"/>
            </a:solidFill>
            <a:ln>
              <a:noFill/>
            </a:ln>
            <a:effectLst/>
          </c:spPr>
          <c:invertIfNegative val="0"/>
          <c:cat>
            <c:numRef>
              <c:f>Sheet1!$E$1:$M$1</c:f>
              <c:numCache>
                <c:formatCode>mmm\-yy</c:formatCode>
                <c:ptCount val="9"/>
                <c:pt idx="0">
                  <c:v>43922</c:v>
                </c:pt>
                <c:pt idx="1">
                  <c:v>43952</c:v>
                </c:pt>
                <c:pt idx="2">
                  <c:v>43983</c:v>
                </c:pt>
                <c:pt idx="3">
                  <c:v>44013</c:v>
                </c:pt>
                <c:pt idx="4">
                  <c:v>44044</c:v>
                </c:pt>
                <c:pt idx="5">
                  <c:v>44075</c:v>
                </c:pt>
                <c:pt idx="6">
                  <c:v>44105</c:v>
                </c:pt>
                <c:pt idx="7">
                  <c:v>44136</c:v>
                </c:pt>
                <c:pt idx="8">
                  <c:v>44166</c:v>
                </c:pt>
              </c:numCache>
            </c:numRef>
          </c:cat>
          <c:val>
            <c:numRef>
              <c:f>Sheet1!$E$3:$M$3</c:f>
              <c:numCache>
                <c:formatCode>_("$"* #,##0_);_("$"* \(#,##0\);_("$"* "-"??_);_(@_)</c:formatCode>
                <c:ptCount val="9"/>
                <c:pt idx="0">
                  <c:v>6000</c:v>
                </c:pt>
                <c:pt idx="1">
                  <c:v>6000</c:v>
                </c:pt>
                <c:pt idx="2">
                  <c:v>6000</c:v>
                </c:pt>
                <c:pt idx="3">
                  <c:v>6000</c:v>
                </c:pt>
                <c:pt idx="4">
                  <c:v>6000</c:v>
                </c:pt>
                <c:pt idx="5">
                  <c:v>6000</c:v>
                </c:pt>
                <c:pt idx="6">
                  <c:v>6000</c:v>
                </c:pt>
                <c:pt idx="7">
                  <c:v>6000</c:v>
                </c:pt>
                <c:pt idx="8">
                  <c:v>6000</c:v>
                </c:pt>
              </c:numCache>
            </c:numRef>
          </c:val>
          <c:extLst xmlns:c16r2="http://schemas.microsoft.com/office/drawing/2015/06/chart">
            <c:ext xmlns:c16="http://schemas.microsoft.com/office/drawing/2014/chart" uri="{C3380CC4-5D6E-409C-BE32-E72D297353CC}">
              <c16:uniqueId val="{00000001-C098-374F-BF4B-29141F857EB6}"/>
            </c:ext>
          </c:extLst>
        </c:ser>
        <c:ser>
          <c:idx val="2"/>
          <c:order val="2"/>
          <c:tx>
            <c:strRef>
              <c:f>Sheet1!$A$4</c:f>
              <c:strCache>
                <c:ptCount val="1"/>
                <c:pt idx="0">
                  <c:v>Total Benefits</c:v>
                </c:pt>
              </c:strCache>
            </c:strRef>
          </c:tx>
          <c:spPr>
            <a:solidFill>
              <a:schemeClr val="accent3"/>
            </a:solidFill>
            <a:ln>
              <a:noFill/>
            </a:ln>
            <a:effectLst/>
          </c:spPr>
          <c:invertIfNegative val="0"/>
          <c:cat>
            <c:numRef>
              <c:f>Sheet1!$E$1:$M$1</c:f>
              <c:numCache>
                <c:formatCode>mmm\-yy</c:formatCode>
                <c:ptCount val="9"/>
                <c:pt idx="0">
                  <c:v>43922</c:v>
                </c:pt>
                <c:pt idx="1">
                  <c:v>43952</c:v>
                </c:pt>
                <c:pt idx="2">
                  <c:v>43983</c:v>
                </c:pt>
                <c:pt idx="3">
                  <c:v>44013</c:v>
                </c:pt>
                <c:pt idx="4">
                  <c:v>44044</c:v>
                </c:pt>
                <c:pt idx="5">
                  <c:v>44075</c:v>
                </c:pt>
                <c:pt idx="6">
                  <c:v>44105</c:v>
                </c:pt>
                <c:pt idx="7">
                  <c:v>44136</c:v>
                </c:pt>
                <c:pt idx="8">
                  <c:v>44166</c:v>
                </c:pt>
              </c:numCache>
            </c:numRef>
          </c:cat>
          <c:val>
            <c:numRef>
              <c:f>Sheet1!$E$4:$M$4</c:f>
              <c:numCache>
                <c:formatCode>_("$"* #,##0_);_("$"* \(#,##0\);_("$"* "-"??_);_(@_)</c:formatCode>
                <c:ptCount val="9"/>
                <c:pt idx="0">
                  <c:v>1000</c:v>
                </c:pt>
                <c:pt idx="1">
                  <c:v>1000</c:v>
                </c:pt>
                <c:pt idx="2">
                  <c:v>1000</c:v>
                </c:pt>
                <c:pt idx="3">
                  <c:v>1000</c:v>
                </c:pt>
                <c:pt idx="4">
                  <c:v>1000</c:v>
                </c:pt>
                <c:pt idx="5">
                  <c:v>1000</c:v>
                </c:pt>
                <c:pt idx="6">
                  <c:v>1000</c:v>
                </c:pt>
                <c:pt idx="7">
                  <c:v>1000</c:v>
                </c:pt>
                <c:pt idx="8">
                  <c:v>1000</c:v>
                </c:pt>
              </c:numCache>
            </c:numRef>
          </c:val>
          <c:extLst xmlns:c16r2="http://schemas.microsoft.com/office/drawing/2015/06/chart">
            <c:ext xmlns:c16="http://schemas.microsoft.com/office/drawing/2014/chart" uri="{C3380CC4-5D6E-409C-BE32-E72D297353CC}">
              <c16:uniqueId val="{00000002-C098-374F-BF4B-29141F857EB6}"/>
            </c:ext>
          </c:extLst>
        </c:ser>
        <c:ser>
          <c:idx val="3"/>
          <c:order val="3"/>
          <c:tx>
            <c:strRef>
              <c:f>Sheet1!$A$5</c:f>
              <c:strCache>
                <c:ptCount val="1"/>
                <c:pt idx="0">
                  <c:v>Total Personnel Expense</c:v>
                </c:pt>
              </c:strCache>
            </c:strRef>
          </c:tx>
          <c:spPr>
            <a:solidFill>
              <a:schemeClr val="accent4"/>
            </a:solidFill>
            <a:ln>
              <a:noFill/>
            </a:ln>
            <a:effectLst/>
          </c:spPr>
          <c:invertIfNegative val="0"/>
          <c:cat>
            <c:numRef>
              <c:f>Sheet1!$E$1:$M$1</c:f>
              <c:numCache>
                <c:formatCode>mmm\-yy</c:formatCode>
                <c:ptCount val="9"/>
                <c:pt idx="0">
                  <c:v>43922</c:v>
                </c:pt>
                <c:pt idx="1">
                  <c:v>43952</c:v>
                </c:pt>
                <c:pt idx="2">
                  <c:v>43983</c:v>
                </c:pt>
                <c:pt idx="3">
                  <c:v>44013</c:v>
                </c:pt>
                <c:pt idx="4">
                  <c:v>44044</c:v>
                </c:pt>
                <c:pt idx="5">
                  <c:v>44075</c:v>
                </c:pt>
                <c:pt idx="6">
                  <c:v>44105</c:v>
                </c:pt>
                <c:pt idx="7">
                  <c:v>44136</c:v>
                </c:pt>
                <c:pt idx="8">
                  <c:v>44166</c:v>
                </c:pt>
              </c:numCache>
            </c:numRef>
          </c:cat>
          <c:val>
            <c:numRef>
              <c:f>Sheet1!$E$5:$M$5</c:f>
              <c:numCache>
                <c:formatCode>_("$"* #,##0_);_("$"* \(#,##0\);_("$"* "-"??_);_(@_)</c:formatCode>
                <c:ptCount val="9"/>
                <c:pt idx="0">
                  <c:v>7000</c:v>
                </c:pt>
                <c:pt idx="1">
                  <c:v>7000</c:v>
                </c:pt>
                <c:pt idx="2">
                  <c:v>7000</c:v>
                </c:pt>
                <c:pt idx="3">
                  <c:v>7000</c:v>
                </c:pt>
                <c:pt idx="4">
                  <c:v>7000</c:v>
                </c:pt>
                <c:pt idx="5">
                  <c:v>7000</c:v>
                </c:pt>
                <c:pt idx="6">
                  <c:v>7000</c:v>
                </c:pt>
                <c:pt idx="7">
                  <c:v>7000</c:v>
                </c:pt>
                <c:pt idx="8">
                  <c:v>7000</c:v>
                </c:pt>
              </c:numCache>
            </c:numRef>
          </c:val>
          <c:extLst xmlns:c16r2="http://schemas.microsoft.com/office/drawing/2015/06/chart">
            <c:ext xmlns:c16="http://schemas.microsoft.com/office/drawing/2014/chart" uri="{C3380CC4-5D6E-409C-BE32-E72D297353CC}">
              <c16:uniqueId val="{00000003-C098-374F-BF4B-29141F857EB6}"/>
            </c:ext>
          </c:extLst>
        </c:ser>
        <c:ser>
          <c:idx val="4"/>
          <c:order val="4"/>
          <c:tx>
            <c:strRef>
              <c:f>Sheet1!$A$6</c:f>
              <c:strCache>
                <c:ptCount val="1"/>
                <c:pt idx="0">
                  <c:v>Total Non-Labor Expense</c:v>
                </c:pt>
              </c:strCache>
            </c:strRef>
          </c:tx>
          <c:spPr>
            <a:solidFill>
              <a:schemeClr val="accent5"/>
            </a:solidFill>
            <a:ln>
              <a:noFill/>
            </a:ln>
            <a:effectLst/>
          </c:spPr>
          <c:invertIfNegative val="0"/>
          <c:cat>
            <c:numRef>
              <c:f>Sheet1!$E$1:$M$1</c:f>
              <c:numCache>
                <c:formatCode>mmm\-yy</c:formatCode>
                <c:ptCount val="9"/>
                <c:pt idx="0">
                  <c:v>43922</c:v>
                </c:pt>
                <c:pt idx="1">
                  <c:v>43952</c:v>
                </c:pt>
                <c:pt idx="2">
                  <c:v>43983</c:v>
                </c:pt>
                <c:pt idx="3">
                  <c:v>44013</c:v>
                </c:pt>
                <c:pt idx="4">
                  <c:v>44044</c:v>
                </c:pt>
                <c:pt idx="5">
                  <c:v>44075</c:v>
                </c:pt>
                <c:pt idx="6">
                  <c:v>44105</c:v>
                </c:pt>
                <c:pt idx="7">
                  <c:v>44136</c:v>
                </c:pt>
                <c:pt idx="8">
                  <c:v>44166</c:v>
                </c:pt>
              </c:numCache>
            </c:numRef>
          </c:cat>
          <c:val>
            <c:numRef>
              <c:f>Sheet1!$E$6:$M$6</c:f>
              <c:numCache>
                <c:formatCode>_("$"* #,##0_);_("$"* \(#,##0\);_("$"* "-"??_);_(@_)</c:formatCode>
                <c:ptCount val="9"/>
                <c:pt idx="0">
                  <c:v>4000</c:v>
                </c:pt>
                <c:pt idx="1">
                  <c:v>4000</c:v>
                </c:pt>
                <c:pt idx="2">
                  <c:v>4000</c:v>
                </c:pt>
                <c:pt idx="3">
                  <c:v>4000</c:v>
                </c:pt>
                <c:pt idx="4">
                  <c:v>4000</c:v>
                </c:pt>
                <c:pt idx="5">
                  <c:v>4000</c:v>
                </c:pt>
                <c:pt idx="6">
                  <c:v>4000</c:v>
                </c:pt>
                <c:pt idx="7">
                  <c:v>4000</c:v>
                </c:pt>
                <c:pt idx="8">
                  <c:v>4000</c:v>
                </c:pt>
              </c:numCache>
            </c:numRef>
          </c:val>
          <c:extLst xmlns:c16r2="http://schemas.microsoft.com/office/drawing/2015/06/chart">
            <c:ext xmlns:c16="http://schemas.microsoft.com/office/drawing/2014/chart" uri="{C3380CC4-5D6E-409C-BE32-E72D297353CC}">
              <c16:uniqueId val="{00000004-C098-374F-BF4B-29141F857EB6}"/>
            </c:ext>
          </c:extLst>
        </c:ser>
        <c:dLbls>
          <c:showLegendKey val="0"/>
          <c:showVal val="0"/>
          <c:showCatName val="0"/>
          <c:showSerName val="0"/>
          <c:showPercent val="0"/>
          <c:showBubbleSize val="0"/>
        </c:dLbls>
        <c:gapWidth val="219"/>
        <c:overlap val="-27"/>
        <c:axId val="335191952"/>
        <c:axId val="335192344"/>
      </c:barChart>
      <c:lineChart>
        <c:grouping val="standard"/>
        <c:varyColors val="0"/>
        <c:ser>
          <c:idx val="5"/>
          <c:order val="5"/>
          <c:tx>
            <c:strRef>
              <c:f>Sheet1!$A$7</c:f>
              <c:strCache>
                <c:ptCount val="1"/>
                <c:pt idx="0">
                  <c:v>Total Expenses</c:v>
                </c:pt>
              </c:strCache>
            </c:strRef>
          </c:tx>
          <c:spPr>
            <a:ln w="28575" cap="rnd">
              <a:solidFill>
                <a:schemeClr val="accent6"/>
              </a:solidFill>
              <a:round/>
            </a:ln>
            <a:effectLst/>
          </c:spPr>
          <c:marker>
            <c:symbol val="none"/>
          </c:marker>
          <c:cat>
            <c:numRef>
              <c:f>Sheet1!$E$1:$M$1</c:f>
              <c:numCache>
                <c:formatCode>mmm\-yy</c:formatCode>
                <c:ptCount val="9"/>
                <c:pt idx="0">
                  <c:v>43922</c:v>
                </c:pt>
                <c:pt idx="1">
                  <c:v>43952</c:v>
                </c:pt>
                <c:pt idx="2">
                  <c:v>43983</c:v>
                </c:pt>
                <c:pt idx="3">
                  <c:v>44013</c:v>
                </c:pt>
                <c:pt idx="4">
                  <c:v>44044</c:v>
                </c:pt>
                <c:pt idx="5">
                  <c:v>44075</c:v>
                </c:pt>
                <c:pt idx="6">
                  <c:v>44105</c:v>
                </c:pt>
                <c:pt idx="7">
                  <c:v>44136</c:v>
                </c:pt>
                <c:pt idx="8">
                  <c:v>44166</c:v>
                </c:pt>
              </c:numCache>
            </c:numRef>
          </c:cat>
          <c:val>
            <c:numRef>
              <c:f>Sheet1!$E$7:$M$7</c:f>
              <c:numCache>
                <c:formatCode>_("$"* #,##0_);_("$"* \(#,##0\);_("$"* "-"??_);_(@_)</c:formatCode>
                <c:ptCount val="9"/>
                <c:pt idx="0">
                  <c:v>11000</c:v>
                </c:pt>
                <c:pt idx="1">
                  <c:v>11000</c:v>
                </c:pt>
                <c:pt idx="2">
                  <c:v>11000</c:v>
                </c:pt>
                <c:pt idx="3">
                  <c:v>11000</c:v>
                </c:pt>
                <c:pt idx="4">
                  <c:v>11000</c:v>
                </c:pt>
                <c:pt idx="5">
                  <c:v>11000</c:v>
                </c:pt>
                <c:pt idx="6">
                  <c:v>11000</c:v>
                </c:pt>
                <c:pt idx="7">
                  <c:v>11000</c:v>
                </c:pt>
                <c:pt idx="8">
                  <c:v>11000</c:v>
                </c:pt>
              </c:numCache>
            </c:numRef>
          </c:val>
          <c:smooth val="0"/>
          <c:extLst xmlns:c16r2="http://schemas.microsoft.com/office/drawing/2015/06/chart">
            <c:ext xmlns:c16="http://schemas.microsoft.com/office/drawing/2014/chart" uri="{C3380CC4-5D6E-409C-BE32-E72D297353CC}">
              <c16:uniqueId val="{00000005-C098-374F-BF4B-29141F857EB6}"/>
            </c:ext>
          </c:extLst>
        </c:ser>
        <c:dLbls>
          <c:showLegendKey val="0"/>
          <c:showVal val="0"/>
          <c:showCatName val="0"/>
          <c:showSerName val="0"/>
          <c:showPercent val="0"/>
          <c:showBubbleSize val="0"/>
        </c:dLbls>
        <c:marker val="1"/>
        <c:smooth val="0"/>
        <c:axId val="335191952"/>
        <c:axId val="335192344"/>
      </c:lineChart>
      <c:dateAx>
        <c:axId val="33519195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192344"/>
        <c:crosses val="autoZero"/>
        <c:auto val="1"/>
        <c:lblOffset val="100"/>
        <c:baseTimeUnit val="months"/>
      </c:dateAx>
      <c:valAx>
        <c:axId val="3351923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191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165100</xdr:rowOff>
    </xdr:from>
    <xdr:to>
      <xdr:col>3</xdr:col>
      <xdr:colOff>838200</xdr:colOff>
      <xdr:row>7</xdr:row>
      <xdr:rowOff>211667</xdr:rowOff>
    </xdr:to>
    <xdr:pic>
      <xdr:nvPicPr>
        <xdr:cNvPr id="2" name="Picture 1">
          <a:extLst>
            <a:ext uri="{FF2B5EF4-FFF2-40B4-BE49-F238E27FC236}">
              <a16:creationId xmlns="" xmlns:a16="http://schemas.microsoft.com/office/drawing/2014/main" id="{2F4357E0-26DD-D44F-A211-AE2CE47D7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5100"/>
          <a:ext cx="3302000" cy="1570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50800</xdr:colOff>
      <xdr:row>8</xdr:row>
      <xdr:rowOff>279400</xdr:rowOff>
    </xdr:from>
    <xdr:to>
      <xdr:col>7</xdr:col>
      <xdr:colOff>368300</xdr:colOff>
      <xdr:row>11</xdr:row>
      <xdr:rowOff>330200</xdr:rowOff>
    </xdr:to>
    <xdr:sp macro="" textlink="">
      <xdr:nvSpPr>
        <xdr:cNvPr id="2" name="Right Brace 1">
          <a:extLst>
            <a:ext uri="{FF2B5EF4-FFF2-40B4-BE49-F238E27FC236}">
              <a16:creationId xmlns="" xmlns:a16="http://schemas.microsoft.com/office/drawing/2014/main" id="{AA05C137-7B6E-974A-9FC3-D7C6DC8CAD75}"/>
            </a:ext>
          </a:extLst>
        </xdr:cNvPr>
        <xdr:cNvSpPr/>
      </xdr:nvSpPr>
      <xdr:spPr>
        <a:xfrm>
          <a:off x="8470900" y="2593975"/>
          <a:ext cx="317500" cy="1060450"/>
        </a:xfrm>
        <a:prstGeom prst="rightBrac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0">
            <a:ln>
              <a:solidFill>
                <a:schemeClr val="bg1"/>
              </a:solidFill>
            </a:ln>
            <a:solidFill>
              <a:sysClr val="windowText" lastClr="000000"/>
            </a:solidFill>
          </a:endParaRPr>
        </a:p>
      </xdr:txBody>
    </xdr:sp>
    <xdr:clientData/>
  </xdr:twoCellAnchor>
  <xdr:twoCellAnchor>
    <xdr:from>
      <xdr:col>7</xdr:col>
      <xdr:colOff>50800</xdr:colOff>
      <xdr:row>9</xdr:row>
      <xdr:rowOff>203200</xdr:rowOff>
    </xdr:from>
    <xdr:to>
      <xdr:col>8</xdr:col>
      <xdr:colOff>660400</xdr:colOff>
      <xdr:row>11</xdr:row>
      <xdr:rowOff>266700</xdr:rowOff>
    </xdr:to>
    <xdr:sp macro="" textlink="">
      <xdr:nvSpPr>
        <xdr:cNvPr id="3" name="TextBox 2">
          <a:extLst>
            <a:ext uri="{FF2B5EF4-FFF2-40B4-BE49-F238E27FC236}">
              <a16:creationId xmlns="" xmlns:a16="http://schemas.microsoft.com/office/drawing/2014/main" id="{2A334E4B-B66D-074D-A160-CD4B37E7D265}"/>
            </a:ext>
          </a:extLst>
        </xdr:cNvPr>
        <xdr:cNvSpPr txBox="1"/>
      </xdr:nvSpPr>
      <xdr:spPr>
        <a:xfrm>
          <a:off x="7035800" y="2857500"/>
          <a:ext cx="1435100"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solidFill>
                <a:schemeClr val="bg1"/>
              </a:solidFill>
            </a:rPr>
            <a:t>NET INCOME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736600</xdr:colOff>
      <xdr:row>15</xdr:row>
      <xdr:rowOff>39957</xdr:rowOff>
    </xdr:from>
    <xdr:to>
      <xdr:col>31</xdr:col>
      <xdr:colOff>723900</xdr:colOff>
      <xdr:row>46</xdr:row>
      <xdr:rowOff>177799</xdr:rowOff>
    </xdr:to>
    <xdr:pic>
      <xdr:nvPicPr>
        <xdr:cNvPr id="2" name="Picture 1">
          <a:extLst>
            <a:ext uri="{FF2B5EF4-FFF2-40B4-BE49-F238E27FC236}">
              <a16:creationId xmlns="" xmlns:a16="http://schemas.microsoft.com/office/drawing/2014/main" id="{7909082F-3FD5-C344-A6E3-93A215FA67FA}"/>
            </a:ext>
          </a:extLst>
        </xdr:cNvPr>
        <xdr:cNvPicPr>
          <a:picLocks noChangeAspect="1"/>
        </xdr:cNvPicPr>
      </xdr:nvPicPr>
      <xdr:blipFill>
        <a:blip xmlns:r="http://schemas.openxmlformats.org/officeDocument/2006/relationships" r:embed="rId1"/>
        <a:stretch>
          <a:fillRect/>
        </a:stretch>
      </xdr:blipFill>
      <xdr:spPr>
        <a:xfrm>
          <a:off x="12065000" y="3087957"/>
          <a:ext cx="12369800" cy="6437042"/>
        </a:xfrm>
        <a:prstGeom prst="rect">
          <a:avLst/>
        </a:prstGeom>
      </xdr:spPr>
    </xdr:pic>
    <xdr:clientData/>
  </xdr:twoCellAnchor>
  <xdr:twoCellAnchor>
    <xdr:from>
      <xdr:col>25</xdr:col>
      <xdr:colOff>704850</xdr:colOff>
      <xdr:row>1</xdr:row>
      <xdr:rowOff>190500</xdr:rowOff>
    </xdr:from>
    <xdr:to>
      <xdr:col>31</xdr:col>
      <xdr:colOff>323850</xdr:colOff>
      <xdr:row>15</xdr:row>
      <xdr:rowOff>88900</xdr:rowOff>
    </xdr:to>
    <xdr:graphicFrame macro="">
      <xdr:nvGraphicFramePr>
        <xdr:cNvPr id="3" name="Chart 2">
          <a:extLst>
            <a:ext uri="{FF2B5EF4-FFF2-40B4-BE49-F238E27FC236}">
              <a16:creationId xmlns="" xmlns:a16="http://schemas.microsoft.com/office/drawing/2014/main" id="{D8201F41-30F1-E849-BC22-5AD983EE90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3"/>
  <sheetViews>
    <sheetView workbookViewId="0">
      <selection activeCell="A18" sqref="A18:W19"/>
    </sheetView>
  </sheetViews>
  <sheetFormatPr defaultColWidth="10.83203125" defaultRowHeight="15.5" x14ac:dyDescent="0.35"/>
  <cols>
    <col min="1" max="1" width="3.33203125" style="19" customWidth="1"/>
    <col min="2" max="2" width="14.08203125" style="20" customWidth="1"/>
    <col min="3" max="3" width="14.83203125" style="19" customWidth="1"/>
    <col min="4" max="4" width="16.5" style="19" customWidth="1"/>
    <col min="5" max="5" width="13.58203125" style="19" customWidth="1"/>
    <col min="6" max="16384" width="10.83203125" style="19"/>
  </cols>
  <sheetData>
    <row r="1" spans="1:23" ht="14.5" x14ac:dyDescent="0.35">
      <c r="B1" s="19"/>
    </row>
    <row r="2" spans="1:23" ht="14.5" x14ac:dyDescent="0.35">
      <c r="B2" s="19"/>
    </row>
    <row r="3" spans="1:23" ht="14.5" x14ac:dyDescent="0.35">
      <c r="B3" s="19"/>
    </row>
    <row r="4" spans="1:23" ht="14.5" x14ac:dyDescent="0.35">
      <c r="B4" s="19"/>
    </row>
    <row r="5" spans="1:23" ht="14.5" x14ac:dyDescent="0.35">
      <c r="B5" s="19"/>
    </row>
    <row r="6" spans="1:23" ht="14.5" x14ac:dyDescent="0.35">
      <c r="B6" s="19"/>
    </row>
    <row r="7" spans="1:23" ht="28.5" x14ac:dyDescent="0.65">
      <c r="B7" s="19"/>
      <c r="E7" s="174" t="s">
        <v>0</v>
      </c>
      <c r="F7" s="174"/>
      <c r="G7" s="174"/>
      <c r="H7" s="174"/>
      <c r="I7" s="174"/>
      <c r="J7" s="174"/>
      <c r="K7" s="174"/>
      <c r="L7" s="174"/>
      <c r="M7" s="174"/>
      <c r="N7" s="174"/>
      <c r="O7" s="174"/>
      <c r="P7" s="174"/>
      <c r="Q7" s="174"/>
      <c r="R7" s="174"/>
      <c r="S7" s="174"/>
      <c r="T7" s="174"/>
      <c r="U7" s="174"/>
      <c r="V7" s="174"/>
      <c r="W7" s="174"/>
    </row>
    <row r="8" spans="1:23" ht="20.149999999999999" customHeight="1" x14ac:dyDescent="0.35"/>
    <row r="9" spans="1:23" ht="14.5" x14ac:dyDescent="0.35">
      <c r="A9" s="175" t="s">
        <v>1</v>
      </c>
      <c r="B9" s="175"/>
      <c r="C9" s="175"/>
      <c r="D9" s="175"/>
      <c r="E9" s="175"/>
      <c r="F9" s="175"/>
      <c r="G9" s="175"/>
      <c r="H9" s="175"/>
      <c r="I9" s="175"/>
      <c r="J9" s="175"/>
      <c r="K9" s="175"/>
      <c r="L9" s="175"/>
      <c r="M9" s="175"/>
      <c r="N9" s="175"/>
      <c r="O9" s="175"/>
      <c r="P9" s="175"/>
      <c r="Q9" s="175"/>
      <c r="R9" s="175"/>
      <c r="S9" s="175"/>
      <c r="T9" s="175"/>
      <c r="U9" s="175"/>
      <c r="V9" s="175"/>
      <c r="W9" s="175"/>
    </row>
    <row r="10" spans="1:23" ht="14.5" x14ac:dyDescent="0.35">
      <c r="A10" s="175"/>
      <c r="B10" s="175"/>
      <c r="C10" s="175"/>
      <c r="D10" s="175"/>
      <c r="E10" s="175"/>
      <c r="F10" s="175"/>
      <c r="G10" s="175"/>
      <c r="H10" s="175"/>
      <c r="I10" s="175"/>
      <c r="J10" s="175"/>
      <c r="K10" s="175"/>
      <c r="L10" s="175"/>
      <c r="M10" s="175"/>
      <c r="N10" s="175"/>
      <c r="O10" s="175"/>
      <c r="P10" s="175"/>
      <c r="Q10" s="175"/>
      <c r="R10" s="175"/>
      <c r="S10" s="175"/>
      <c r="T10" s="175"/>
      <c r="U10" s="175"/>
      <c r="V10" s="175"/>
      <c r="W10" s="175"/>
    </row>
    <row r="11" spans="1:23" ht="14.5" x14ac:dyDescent="0.35">
      <c r="A11" s="175"/>
      <c r="B11" s="175"/>
      <c r="C11" s="175"/>
      <c r="D11" s="175"/>
      <c r="E11" s="175"/>
      <c r="F11" s="175"/>
      <c r="G11" s="175"/>
      <c r="H11" s="175"/>
      <c r="I11" s="175"/>
      <c r="J11" s="175"/>
      <c r="K11" s="175"/>
      <c r="L11" s="175"/>
      <c r="M11" s="175"/>
      <c r="N11" s="175"/>
      <c r="O11" s="175"/>
      <c r="P11" s="175"/>
      <c r="Q11" s="175"/>
      <c r="R11" s="175"/>
      <c r="S11" s="175"/>
      <c r="T11" s="175"/>
      <c r="U11" s="175"/>
      <c r="V11" s="175"/>
      <c r="W11" s="175"/>
    </row>
    <row r="12" spans="1:23" ht="14.5" x14ac:dyDescent="0.35">
      <c r="A12" s="175"/>
      <c r="B12" s="175"/>
      <c r="C12" s="175"/>
      <c r="D12" s="175"/>
      <c r="E12" s="175"/>
      <c r="F12" s="175"/>
      <c r="G12" s="175"/>
      <c r="H12" s="175"/>
      <c r="I12" s="175"/>
      <c r="J12" s="175"/>
      <c r="K12" s="175"/>
      <c r="L12" s="175"/>
      <c r="M12" s="175"/>
      <c r="N12" s="175"/>
      <c r="O12" s="175"/>
      <c r="P12" s="175"/>
      <c r="Q12" s="175"/>
      <c r="R12" s="175"/>
      <c r="S12" s="175"/>
      <c r="T12" s="175"/>
      <c r="U12" s="175"/>
      <c r="V12" s="175"/>
      <c r="W12" s="175"/>
    </row>
    <row r="13" spans="1:23" ht="18.5" x14ac:dyDescent="0.45">
      <c r="A13" s="135"/>
      <c r="B13" s="135"/>
      <c r="C13" s="135"/>
      <c r="D13" s="135"/>
      <c r="E13" s="135"/>
      <c r="F13" s="135"/>
      <c r="G13" s="135"/>
      <c r="H13" s="135"/>
      <c r="I13" s="135"/>
      <c r="J13" s="135"/>
      <c r="K13" s="135"/>
      <c r="L13" s="135"/>
      <c r="M13" s="135"/>
      <c r="N13" s="135"/>
      <c r="O13" s="135"/>
      <c r="P13" s="135"/>
      <c r="Q13" s="135"/>
      <c r="R13" s="135"/>
      <c r="S13" s="135"/>
      <c r="T13" s="135"/>
      <c r="U13" s="135"/>
      <c r="V13" s="135"/>
      <c r="W13" s="135"/>
    </row>
    <row r="14" spans="1:23" ht="14.5" x14ac:dyDescent="0.35">
      <c r="A14" s="175" t="s">
        <v>2</v>
      </c>
      <c r="B14" s="175"/>
      <c r="C14" s="175"/>
      <c r="D14" s="175"/>
      <c r="E14" s="175"/>
      <c r="F14" s="175"/>
      <c r="G14" s="175"/>
      <c r="H14" s="175"/>
      <c r="I14" s="175"/>
      <c r="J14" s="175"/>
      <c r="K14" s="175"/>
      <c r="L14" s="175"/>
      <c r="M14" s="175"/>
      <c r="N14" s="175"/>
      <c r="O14" s="175"/>
      <c r="P14" s="175"/>
      <c r="Q14" s="175"/>
      <c r="R14" s="175"/>
      <c r="S14" s="175"/>
      <c r="T14" s="175"/>
      <c r="U14" s="175"/>
      <c r="V14" s="175"/>
      <c r="W14" s="175"/>
    </row>
    <row r="15" spans="1:23" ht="14.5" x14ac:dyDescent="0.35">
      <c r="A15" s="175"/>
      <c r="B15" s="175"/>
      <c r="C15" s="175"/>
      <c r="D15" s="175"/>
      <c r="E15" s="175"/>
      <c r="F15" s="175"/>
      <c r="G15" s="175"/>
      <c r="H15" s="175"/>
      <c r="I15" s="175"/>
      <c r="J15" s="175"/>
      <c r="K15" s="175"/>
      <c r="L15" s="175"/>
      <c r="M15" s="175"/>
      <c r="N15" s="175"/>
      <c r="O15" s="175"/>
      <c r="P15" s="175"/>
      <c r="Q15" s="175"/>
      <c r="R15" s="175"/>
      <c r="S15" s="175"/>
      <c r="T15" s="175"/>
      <c r="U15" s="175"/>
      <c r="V15" s="175"/>
      <c r="W15" s="175"/>
    </row>
    <row r="16" spans="1:23" ht="14.5" x14ac:dyDescent="0.35">
      <c r="A16" s="175"/>
      <c r="B16" s="175"/>
      <c r="C16" s="175"/>
      <c r="D16" s="175"/>
      <c r="E16" s="175"/>
      <c r="F16" s="175"/>
      <c r="G16" s="175"/>
      <c r="H16" s="175"/>
      <c r="I16" s="175"/>
      <c r="J16" s="175"/>
      <c r="K16" s="175"/>
      <c r="L16" s="175"/>
      <c r="M16" s="175"/>
      <c r="N16" s="175"/>
      <c r="O16" s="175"/>
      <c r="P16" s="175"/>
      <c r="Q16" s="175"/>
      <c r="R16" s="175"/>
      <c r="S16" s="175"/>
      <c r="T16" s="175"/>
      <c r="U16" s="175"/>
      <c r="V16" s="175"/>
      <c r="W16" s="175"/>
    </row>
    <row r="17" spans="1:24" ht="18.5" x14ac:dyDescent="0.45">
      <c r="A17" s="135"/>
      <c r="B17" s="135"/>
      <c r="C17" s="135"/>
      <c r="D17" s="135"/>
      <c r="E17" s="135"/>
      <c r="F17" s="135"/>
      <c r="G17" s="135"/>
      <c r="H17" s="135"/>
      <c r="I17" s="135"/>
      <c r="J17" s="135"/>
      <c r="K17" s="135"/>
      <c r="L17" s="135"/>
      <c r="M17" s="135"/>
      <c r="N17" s="135"/>
      <c r="O17" s="135"/>
      <c r="P17" s="135"/>
      <c r="Q17" s="135"/>
      <c r="R17" s="135"/>
      <c r="S17" s="135"/>
      <c r="T17" s="135"/>
      <c r="U17" s="135"/>
      <c r="V17" s="135"/>
      <c r="W17" s="135"/>
    </row>
    <row r="18" spans="1:24" ht="18.5" x14ac:dyDescent="0.45">
      <c r="A18" s="176" t="s">
        <v>3</v>
      </c>
      <c r="B18" s="176"/>
      <c r="C18" s="176"/>
      <c r="D18" s="176"/>
      <c r="E18" s="176"/>
      <c r="F18" s="176"/>
      <c r="G18" s="176"/>
      <c r="H18" s="176"/>
      <c r="I18" s="176"/>
      <c r="J18" s="176"/>
      <c r="K18" s="176"/>
      <c r="L18" s="176"/>
      <c r="M18" s="176"/>
      <c r="N18" s="176"/>
      <c r="O18" s="176"/>
      <c r="P18" s="176"/>
      <c r="Q18" s="176"/>
      <c r="R18" s="176"/>
      <c r="S18" s="176"/>
      <c r="T18" s="176"/>
      <c r="U18" s="176"/>
      <c r="V18" s="176"/>
      <c r="W18" s="176"/>
      <c r="X18" s="21"/>
    </row>
    <row r="19" spans="1:24" ht="18.5" x14ac:dyDescent="0.45">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21"/>
    </row>
    <row r="20" spans="1:24" ht="18.5" x14ac:dyDescent="0.35">
      <c r="A20" s="22"/>
      <c r="B20" s="22"/>
      <c r="C20" s="22"/>
      <c r="D20" s="22"/>
      <c r="E20" s="22"/>
      <c r="F20" s="22"/>
      <c r="G20" s="22"/>
      <c r="H20" s="22"/>
      <c r="I20" s="22"/>
      <c r="J20" s="22"/>
      <c r="K20" s="22"/>
      <c r="L20" s="22"/>
      <c r="M20" s="22"/>
      <c r="N20" s="22"/>
      <c r="O20" s="22"/>
      <c r="P20" s="22"/>
      <c r="Q20" s="22"/>
      <c r="R20" s="22"/>
      <c r="S20" s="22"/>
      <c r="T20" s="22"/>
      <c r="U20" s="22"/>
      <c r="V20" s="22"/>
      <c r="W20" s="22"/>
    </row>
    <row r="21" spans="1:24" s="23" customFormat="1" x14ac:dyDescent="0.35">
      <c r="A21" s="177" t="s">
        <v>4</v>
      </c>
      <c r="B21" s="177"/>
      <c r="C21" s="177"/>
      <c r="D21" s="177"/>
      <c r="E21" s="177"/>
      <c r="F21" s="177"/>
      <c r="G21" s="177"/>
      <c r="H21" s="177"/>
      <c r="I21" s="177"/>
      <c r="J21" s="177"/>
      <c r="K21" s="177"/>
      <c r="L21" s="177"/>
      <c r="M21" s="177"/>
      <c r="N21" s="177"/>
      <c r="O21" s="177"/>
      <c r="P21" s="177"/>
      <c r="Q21" s="177"/>
      <c r="R21" s="177"/>
      <c r="S21" s="177"/>
      <c r="T21" s="177"/>
      <c r="U21" s="177"/>
      <c r="V21" s="177"/>
      <c r="W21" s="177"/>
      <c r="X21" s="177"/>
    </row>
    <row r="22" spans="1:24" s="23" customFormat="1" x14ac:dyDescent="0.35">
      <c r="A22" s="177"/>
      <c r="B22" s="177"/>
      <c r="C22" s="177"/>
      <c r="D22" s="177"/>
      <c r="E22" s="177"/>
      <c r="F22" s="177"/>
      <c r="G22" s="177"/>
      <c r="H22" s="177"/>
      <c r="I22" s="177"/>
      <c r="J22" s="177"/>
      <c r="K22" s="177"/>
      <c r="L22" s="177"/>
      <c r="M22" s="177"/>
      <c r="N22" s="177"/>
      <c r="O22" s="177"/>
      <c r="P22" s="177"/>
      <c r="Q22" s="177"/>
      <c r="R22" s="177"/>
      <c r="S22" s="177"/>
      <c r="T22" s="177"/>
      <c r="U22" s="177"/>
      <c r="V22" s="177"/>
      <c r="W22" s="177"/>
      <c r="X22" s="177"/>
    </row>
    <row r="23" spans="1:24" ht="23.5" x14ac:dyDescent="0.55000000000000004">
      <c r="A23" s="24">
        <v>1</v>
      </c>
      <c r="B23" s="24" t="s">
        <v>5</v>
      </c>
      <c r="C23" s="24"/>
      <c r="D23" s="25"/>
      <c r="E23" s="25"/>
      <c r="F23" s="27"/>
      <c r="G23" s="25"/>
      <c r="H23" s="25"/>
      <c r="I23" s="134"/>
      <c r="J23" s="23"/>
      <c r="K23" s="23"/>
      <c r="L23" s="23"/>
      <c r="M23" s="23"/>
      <c r="N23" s="23"/>
      <c r="O23" s="23"/>
      <c r="P23" s="23"/>
      <c r="Q23" s="23"/>
      <c r="R23" s="23"/>
      <c r="S23" s="23"/>
      <c r="T23" s="23"/>
      <c r="U23" s="23"/>
      <c r="V23" s="23"/>
      <c r="W23" s="23"/>
      <c r="X23" s="23"/>
    </row>
    <row r="24" spans="1:24" ht="23.5" x14ac:dyDescent="0.55000000000000004">
      <c r="A24" s="24">
        <v>2</v>
      </c>
      <c r="B24" s="24" t="s">
        <v>6</v>
      </c>
      <c r="C24" s="24"/>
      <c r="D24" s="25"/>
      <c r="E24" s="25"/>
      <c r="F24" s="25"/>
      <c r="G24" s="25"/>
      <c r="H24" s="25"/>
      <c r="I24" s="23"/>
      <c r="J24" s="23"/>
      <c r="K24" s="23"/>
      <c r="L24" s="23"/>
      <c r="M24" s="23"/>
      <c r="N24" s="23"/>
      <c r="O24" s="23"/>
      <c r="P24" s="23"/>
      <c r="Q24" s="23"/>
      <c r="R24" s="23"/>
      <c r="S24" s="23"/>
      <c r="T24" s="23"/>
      <c r="U24" s="23"/>
      <c r="V24" s="23"/>
      <c r="W24" s="23"/>
      <c r="X24" s="23"/>
    </row>
    <row r="25" spans="1:24" ht="23.5" x14ac:dyDescent="0.55000000000000004">
      <c r="A25" s="24">
        <v>3</v>
      </c>
      <c r="B25" s="24" t="s">
        <v>7</v>
      </c>
      <c r="C25" s="24"/>
      <c r="D25" s="25"/>
      <c r="E25" s="25"/>
      <c r="F25" s="25"/>
      <c r="G25" s="25"/>
      <c r="H25" s="25"/>
      <c r="I25" s="23"/>
      <c r="J25" s="23"/>
      <c r="K25" s="23"/>
      <c r="L25" s="23"/>
      <c r="M25" s="23"/>
      <c r="N25" s="23"/>
      <c r="O25" s="23"/>
      <c r="P25" s="23"/>
      <c r="Q25" s="23"/>
      <c r="R25" s="23"/>
      <c r="S25" s="23"/>
      <c r="T25" s="23"/>
      <c r="U25" s="23"/>
      <c r="V25" s="23"/>
      <c r="W25" s="23"/>
      <c r="X25" s="23"/>
    </row>
    <row r="26" spans="1:24" ht="26.15" customHeight="1" x14ac:dyDescent="0.55000000000000004">
      <c r="A26" s="24">
        <v>4</v>
      </c>
      <c r="B26" s="178" t="s">
        <v>8</v>
      </c>
      <c r="C26" s="178"/>
      <c r="D26" s="178"/>
      <c r="E26" s="178"/>
      <c r="F26" s="178"/>
      <c r="G26" s="178"/>
      <c r="H26" s="178"/>
      <c r="I26" s="178"/>
      <c r="J26" s="178"/>
      <c r="K26" s="178"/>
      <c r="L26" s="178"/>
      <c r="M26" s="178"/>
      <c r="N26" s="178"/>
      <c r="O26" s="178"/>
      <c r="P26" s="178"/>
      <c r="Q26" s="178"/>
      <c r="R26" s="178"/>
      <c r="S26" s="178"/>
      <c r="T26" s="178"/>
      <c r="U26" s="178"/>
      <c r="V26" s="178"/>
      <c r="W26" s="178"/>
      <c r="X26" s="178"/>
    </row>
    <row r="27" spans="1:24" ht="23.15" customHeight="1" x14ac:dyDescent="0.35">
      <c r="B27" s="178"/>
      <c r="C27" s="178"/>
      <c r="D27" s="178"/>
      <c r="E27" s="178"/>
      <c r="F27" s="178"/>
      <c r="G27" s="178"/>
      <c r="H27" s="178"/>
      <c r="I27" s="178"/>
      <c r="J27" s="178"/>
      <c r="K27" s="178"/>
      <c r="L27" s="178"/>
      <c r="M27" s="178"/>
      <c r="N27" s="178"/>
      <c r="O27" s="178"/>
      <c r="P27" s="178"/>
      <c r="Q27" s="178"/>
      <c r="R27" s="178"/>
      <c r="S27" s="178"/>
      <c r="T27" s="178"/>
      <c r="U27" s="178"/>
      <c r="V27" s="178"/>
      <c r="W27" s="178"/>
      <c r="X27" s="178"/>
    </row>
    <row r="28" spans="1:24" ht="14.5" x14ac:dyDescent="0.35">
      <c r="A28" s="173" t="s">
        <v>9</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row>
    <row r="29" spans="1:24" ht="14.5" x14ac:dyDescent="0.35">
      <c r="A29" s="173"/>
      <c r="B29" s="173"/>
      <c r="C29" s="173"/>
      <c r="D29" s="173"/>
      <c r="E29" s="173"/>
      <c r="F29" s="173"/>
      <c r="G29" s="173"/>
      <c r="H29" s="173"/>
      <c r="I29" s="173"/>
      <c r="J29" s="173"/>
      <c r="K29" s="173"/>
      <c r="L29" s="173"/>
      <c r="M29" s="173"/>
      <c r="N29" s="173"/>
      <c r="O29" s="173"/>
      <c r="P29" s="173"/>
      <c r="Q29" s="173"/>
      <c r="R29" s="173"/>
      <c r="S29" s="173"/>
      <c r="T29" s="173"/>
      <c r="U29" s="173"/>
      <c r="V29" s="173"/>
      <c r="W29" s="173"/>
      <c r="X29" s="173"/>
    </row>
    <row r="30" spans="1:24" ht="14.5" x14ac:dyDescent="0.35">
      <c r="A30" s="173"/>
      <c r="B30" s="173"/>
      <c r="C30" s="173"/>
      <c r="D30" s="173"/>
      <c r="E30" s="173"/>
      <c r="F30" s="173"/>
      <c r="G30" s="173"/>
      <c r="H30" s="173"/>
      <c r="I30" s="173"/>
      <c r="J30" s="173"/>
      <c r="K30" s="173"/>
      <c r="L30" s="173"/>
      <c r="M30" s="173"/>
      <c r="N30" s="173"/>
      <c r="O30" s="173"/>
      <c r="P30" s="173"/>
      <c r="Q30" s="173"/>
      <c r="R30" s="173"/>
      <c r="S30" s="173"/>
      <c r="T30" s="173"/>
      <c r="U30" s="173"/>
      <c r="V30" s="173"/>
      <c r="W30" s="173"/>
      <c r="X30" s="173"/>
    </row>
    <row r="31" spans="1:24" ht="14.5" x14ac:dyDescent="0.35">
      <c r="A31" s="173"/>
      <c r="B31" s="173"/>
      <c r="C31" s="173"/>
      <c r="D31" s="173"/>
      <c r="E31" s="173"/>
      <c r="F31" s="173"/>
      <c r="G31" s="173"/>
      <c r="H31" s="173"/>
      <c r="I31" s="173"/>
      <c r="J31" s="173"/>
      <c r="K31" s="173"/>
      <c r="L31" s="173"/>
      <c r="M31" s="173"/>
      <c r="N31" s="173"/>
      <c r="O31" s="173"/>
      <c r="P31" s="173"/>
      <c r="Q31" s="173"/>
      <c r="R31" s="173"/>
      <c r="S31" s="173"/>
      <c r="T31" s="173"/>
      <c r="U31" s="173"/>
      <c r="V31" s="173"/>
      <c r="W31" s="173"/>
      <c r="X31" s="173"/>
    </row>
    <row r="32" spans="1:24" ht="14.5" x14ac:dyDescent="0.35">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row>
    <row r="33" spans="1:24" ht="14.5" x14ac:dyDescent="0.35">
      <c r="A33" s="173"/>
      <c r="B33" s="173"/>
      <c r="C33" s="173"/>
      <c r="D33" s="173"/>
      <c r="E33" s="173"/>
      <c r="F33" s="173"/>
      <c r="G33" s="173"/>
      <c r="H33" s="173"/>
      <c r="I33" s="173"/>
      <c r="J33" s="173"/>
      <c r="K33" s="173"/>
      <c r="L33" s="173"/>
      <c r="M33" s="173"/>
      <c r="N33" s="173"/>
      <c r="O33" s="173"/>
      <c r="P33" s="173"/>
      <c r="Q33" s="173"/>
      <c r="R33" s="173"/>
      <c r="S33" s="173"/>
      <c r="T33" s="173"/>
      <c r="U33" s="173"/>
      <c r="V33" s="173"/>
      <c r="W33" s="173"/>
      <c r="X33" s="173"/>
    </row>
    <row r="34" spans="1:24" x14ac:dyDescent="0.35">
      <c r="C34" s="26"/>
      <c r="D34" s="26"/>
      <c r="E34" s="26"/>
      <c r="F34" s="26"/>
      <c r="G34" s="26"/>
      <c r="H34" s="26"/>
      <c r="I34" s="26"/>
      <c r="J34" s="26"/>
      <c r="K34" s="26"/>
    </row>
    <row r="35" spans="1:24" x14ac:dyDescent="0.35">
      <c r="C35" s="26"/>
      <c r="D35" s="26"/>
      <c r="E35" s="26"/>
      <c r="F35" s="26"/>
      <c r="G35" s="26"/>
      <c r="H35" s="26"/>
      <c r="I35" s="26"/>
      <c r="J35" s="26"/>
      <c r="K35" s="26"/>
    </row>
    <row r="36" spans="1:24" x14ac:dyDescent="0.35">
      <c r="C36" s="26"/>
      <c r="D36" s="26"/>
      <c r="E36" s="26"/>
      <c r="F36" s="26"/>
      <c r="G36" s="26"/>
      <c r="H36" s="26"/>
      <c r="I36" s="26"/>
      <c r="J36" s="26"/>
      <c r="K36" s="26"/>
    </row>
    <row r="37" spans="1:24" x14ac:dyDescent="0.35">
      <c r="C37" s="26"/>
      <c r="D37" s="26"/>
      <c r="E37" s="26"/>
      <c r="F37" s="26"/>
      <c r="G37" s="26"/>
      <c r="H37" s="26"/>
      <c r="I37" s="26"/>
      <c r="J37" s="26"/>
      <c r="K37" s="26"/>
    </row>
    <row r="38" spans="1:24" x14ac:dyDescent="0.35">
      <c r="C38" s="26"/>
      <c r="D38" s="26"/>
      <c r="E38" s="26"/>
      <c r="F38" s="26"/>
      <c r="G38" s="26"/>
      <c r="H38" s="26"/>
      <c r="I38" s="26"/>
      <c r="J38" s="26"/>
      <c r="K38" s="26"/>
    </row>
    <row r="39" spans="1:24" x14ac:dyDescent="0.35">
      <c r="C39" s="26"/>
      <c r="D39" s="26"/>
      <c r="E39" s="26"/>
      <c r="F39" s="26"/>
      <c r="G39" s="26"/>
      <c r="H39" s="26"/>
      <c r="I39" s="26"/>
      <c r="J39" s="26"/>
      <c r="K39" s="26"/>
    </row>
    <row r="40" spans="1:24" x14ac:dyDescent="0.35">
      <c r="C40" s="26"/>
      <c r="D40" s="26"/>
      <c r="E40" s="26"/>
      <c r="F40" s="26"/>
      <c r="G40" s="26"/>
      <c r="H40" s="26"/>
      <c r="I40" s="26"/>
      <c r="J40" s="26"/>
      <c r="K40" s="26"/>
    </row>
    <row r="41" spans="1:24" x14ac:dyDescent="0.35">
      <c r="C41" s="26"/>
      <c r="D41" s="26"/>
      <c r="E41" s="26"/>
      <c r="F41" s="26"/>
      <c r="G41" s="26"/>
      <c r="H41" s="26"/>
      <c r="I41" s="26"/>
      <c r="J41" s="26"/>
      <c r="K41" s="26"/>
    </row>
    <row r="42" spans="1:24" x14ac:dyDescent="0.35">
      <c r="C42" s="26"/>
      <c r="D42" s="26"/>
      <c r="E42" s="26"/>
      <c r="F42" s="26"/>
      <c r="G42" s="26"/>
      <c r="H42" s="26"/>
      <c r="I42" s="26"/>
      <c r="J42" s="26"/>
      <c r="K42" s="26"/>
    </row>
    <row r="43" spans="1:24" x14ac:dyDescent="0.35">
      <c r="C43" s="26"/>
      <c r="D43" s="26"/>
      <c r="E43" s="26"/>
      <c r="F43" s="26"/>
      <c r="G43" s="26"/>
      <c r="H43" s="26"/>
      <c r="I43" s="26"/>
      <c r="J43" s="26"/>
      <c r="K43" s="26"/>
    </row>
  </sheetData>
  <sheetProtection sheet="1" objects="1" scenarios="1"/>
  <mergeCells count="7">
    <mergeCell ref="A28:X33"/>
    <mergeCell ref="E7:W7"/>
    <mergeCell ref="A9:W12"/>
    <mergeCell ref="A14:W16"/>
    <mergeCell ref="A18:W19"/>
    <mergeCell ref="A21:X22"/>
    <mergeCell ref="B26:X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73040"/>
  </sheetPr>
  <dimension ref="A1:CZ192"/>
  <sheetViews>
    <sheetView zoomScale="150" zoomScaleNormal="150" workbookViewId="0">
      <pane ySplit="9" topLeftCell="A46" activePane="bottomLeft" state="frozen"/>
      <selection activeCell="A8" sqref="A8"/>
      <selection pane="bottomLeft" activeCell="A15" sqref="A15"/>
    </sheetView>
  </sheetViews>
  <sheetFormatPr defaultColWidth="7.58203125" defaultRowHeight="15.5" x14ac:dyDescent="0.35"/>
  <cols>
    <col min="1" max="1" width="30" style="1" customWidth="1"/>
    <col min="2" max="2" width="13.58203125" style="1" customWidth="1"/>
    <col min="3" max="3" width="13.08203125" style="1" customWidth="1"/>
    <col min="4" max="4" width="17.25" style="1" customWidth="1"/>
    <col min="5" max="5" width="14.58203125" style="1" customWidth="1"/>
    <col min="6" max="8" width="13.58203125" style="1" customWidth="1"/>
    <col min="9" max="9" width="32.58203125" style="1" customWidth="1"/>
    <col min="10" max="10" width="11.08203125" style="5" customWidth="1"/>
    <col min="11" max="16375" width="7.58203125" style="5"/>
    <col min="16376" max="16384" width="7.58203125" style="5" bestFit="1"/>
  </cols>
  <sheetData>
    <row r="1" spans="1:104" ht="16" hidden="1" thickBot="1" x14ac:dyDescent="0.4">
      <c r="B1" s="7" t="s">
        <v>10</v>
      </c>
      <c r="C1" s="8" t="s">
        <v>11</v>
      </c>
      <c r="D1" s="8" t="s">
        <v>12</v>
      </c>
      <c r="E1" s="100">
        <v>0.01</v>
      </c>
      <c r="F1" s="100">
        <v>0.02</v>
      </c>
      <c r="G1" s="100">
        <v>0.03</v>
      </c>
      <c r="H1" s="100">
        <v>0.04</v>
      </c>
      <c r="I1" s="100">
        <v>0.05</v>
      </c>
      <c r="J1" s="100">
        <v>0.06</v>
      </c>
      <c r="K1" s="100">
        <v>7.0000000000000007E-2</v>
      </c>
      <c r="L1" s="100">
        <v>0.08</v>
      </c>
      <c r="M1" s="100">
        <v>0.09</v>
      </c>
      <c r="N1" s="100">
        <v>0.1</v>
      </c>
      <c r="O1" s="100">
        <v>0.11</v>
      </c>
      <c r="P1" s="100">
        <v>0.12</v>
      </c>
      <c r="Q1" s="100">
        <v>0.13</v>
      </c>
      <c r="R1" s="100">
        <v>0.14000000000000001</v>
      </c>
      <c r="S1" s="100">
        <v>0.15</v>
      </c>
      <c r="T1" s="100">
        <v>0.16</v>
      </c>
      <c r="U1" s="100">
        <v>0.17</v>
      </c>
      <c r="V1" s="100">
        <v>0.18</v>
      </c>
      <c r="W1" s="100">
        <v>0.19</v>
      </c>
      <c r="X1" s="100">
        <v>0.2</v>
      </c>
      <c r="Y1" s="100">
        <v>0.21</v>
      </c>
      <c r="Z1" s="100">
        <v>0.22</v>
      </c>
      <c r="AA1" s="100">
        <v>0.23</v>
      </c>
      <c r="AB1" s="100">
        <v>0.24</v>
      </c>
      <c r="AC1" s="100">
        <v>0.25</v>
      </c>
      <c r="AD1" s="100">
        <v>0.26</v>
      </c>
      <c r="AE1" s="100">
        <v>0.27</v>
      </c>
      <c r="AF1" s="100">
        <v>0.28000000000000003</v>
      </c>
      <c r="AG1" s="100">
        <v>0.28999999999999998</v>
      </c>
      <c r="AH1" s="100">
        <v>0.3</v>
      </c>
      <c r="AI1" s="100">
        <v>0.31</v>
      </c>
      <c r="AJ1" s="100">
        <v>0.32</v>
      </c>
      <c r="AK1" s="100">
        <v>0.33</v>
      </c>
      <c r="AL1" s="100">
        <v>0.34</v>
      </c>
      <c r="AM1" s="100">
        <v>0.35</v>
      </c>
      <c r="AN1" s="100">
        <v>0.36</v>
      </c>
      <c r="AO1" s="100">
        <v>0.37</v>
      </c>
      <c r="AP1" s="100">
        <v>0.38</v>
      </c>
      <c r="AQ1" s="100">
        <v>0.39</v>
      </c>
      <c r="AR1" s="100">
        <v>0.4</v>
      </c>
      <c r="AS1" s="100">
        <v>0.41</v>
      </c>
      <c r="AT1" s="100">
        <v>0.42</v>
      </c>
      <c r="AU1" s="100">
        <v>0.43</v>
      </c>
      <c r="AV1" s="100">
        <v>0.44</v>
      </c>
      <c r="AW1" s="100">
        <v>0.45</v>
      </c>
      <c r="AX1" s="100">
        <v>0.46</v>
      </c>
      <c r="AY1" s="100">
        <v>0.47</v>
      </c>
      <c r="AZ1" s="100">
        <v>0.48</v>
      </c>
      <c r="BA1" s="100">
        <v>0.49</v>
      </c>
      <c r="BB1" s="100">
        <v>0.5</v>
      </c>
      <c r="BC1" s="100">
        <v>0.51</v>
      </c>
      <c r="BD1" s="100">
        <v>0.52</v>
      </c>
      <c r="BE1" s="100">
        <v>0.53</v>
      </c>
      <c r="BF1" s="100">
        <v>0.54</v>
      </c>
      <c r="BG1" s="100">
        <v>0.55000000000000004</v>
      </c>
      <c r="BH1" s="100">
        <v>0.56000000000000005</v>
      </c>
      <c r="BI1" s="100">
        <v>0.56999999999999995</v>
      </c>
      <c r="BJ1" s="100">
        <v>0.57999999999999996</v>
      </c>
      <c r="BK1" s="100">
        <v>0.59</v>
      </c>
      <c r="BL1" s="100">
        <v>0.6</v>
      </c>
      <c r="BM1" s="100">
        <v>0.61</v>
      </c>
      <c r="BN1" s="100">
        <v>0.62</v>
      </c>
      <c r="BO1" s="100">
        <v>0.63</v>
      </c>
      <c r="BP1" s="100">
        <v>0.64</v>
      </c>
      <c r="BQ1" s="100">
        <v>0.65</v>
      </c>
      <c r="BR1" s="100">
        <v>0.66</v>
      </c>
      <c r="BS1" s="100">
        <v>0.67</v>
      </c>
      <c r="BT1" s="100">
        <v>0.68</v>
      </c>
      <c r="BU1" s="100">
        <v>0.69</v>
      </c>
      <c r="BV1" s="100">
        <v>0.7</v>
      </c>
      <c r="BW1" s="100">
        <v>0.71</v>
      </c>
      <c r="BX1" s="100">
        <v>0.72</v>
      </c>
      <c r="BY1" s="100">
        <v>0.73</v>
      </c>
      <c r="BZ1" s="100">
        <v>0.74</v>
      </c>
      <c r="CA1" s="100">
        <v>0.75</v>
      </c>
      <c r="CB1" s="100">
        <v>0.76</v>
      </c>
      <c r="CC1" s="100">
        <v>0.77</v>
      </c>
      <c r="CD1" s="100">
        <v>0.78</v>
      </c>
      <c r="CE1" s="100">
        <v>0.79</v>
      </c>
      <c r="CF1" s="100">
        <v>0.8</v>
      </c>
      <c r="CG1" s="100">
        <v>0.81</v>
      </c>
      <c r="CH1" s="100">
        <v>0.82</v>
      </c>
      <c r="CI1" s="100">
        <v>0.83</v>
      </c>
      <c r="CJ1" s="100">
        <v>0.84</v>
      </c>
      <c r="CK1" s="100">
        <v>0.85</v>
      </c>
      <c r="CL1" s="100">
        <v>0.86</v>
      </c>
      <c r="CM1" s="100">
        <v>0.87</v>
      </c>
      <c r="CN1" s="100">
        <v>0.88</v>
      </c>
      <c r="CO1" s="100">
        <v>0.89</v>
      </c>
      <c r="CP1" s="100">
        <v>0.9</v>
      </c>
      <c r="CQ1" s="100">
        <v>0.91</v>
      </c>
      <c r="CR1" s="100">
        <v>0.92</v>
      </c>
      <c r="CS1" s="100">
        <v>0.93</v>
      </c>
      <c r="CT1" s="100">
        <v>0.94</v>
      </c>
      <c r="CU1" s="100">
        <v>0.95</v>
      </c>
      <c r="CV1" s="100">
        <v>0.96</v>
      </c>
      <c r="CW1" s="100">
        <v>0.97</v>
      </c>
      <c r="CX1" s="100">
        <v>0.98</v>
      </c>
      <c r="CY1" s="100">
        <v>0.99</v>
      </c>
      <c r="CZ1" s="100">
        <v>1</v>
      </c>
    </row>
    <row r="2" spans="1:104" ht="16" hidden="1" thickBot="1" x14ac:dyDescent="0.4">
      <c r="B2" s="9"/>
      <c r="C2" s="10"/>
      <c r="D2" s="10"/>
      <c r="E2" s="10"/>
      <c r="F2" s="10"/>
      <c r="G2" s="10"/>
      <c r="H2" s="10"/>
      <c r="I2" s="11"/>
    </row>
    <row r="3" spans="1:104" ht="16" hidden="1" thickBot="1" x14ac:dyDescent="0.4">
      <c r="B3" s="9" t="s">
        <v>13</v>
      </c>
      <c r="C3" s="29" t="s">
        <v>14</v>
      </c>
      <c r="D3" s="10" t="s">
        <v>15</v>
      </c>
      <c r="E3" s="10"/>
      <c r="F3" s="10"/>
      <c r="G3" s="10"/>
      <c r="H3" s="10"/>
      <c r="I3" s="11"/>
    </row>
    <row r="4" spans="1:104" ht="16" hidden="1" thickBot="1" x14ac:dyDescent="0.4">
      <c r="B4" s="12">
        <v>0.5</v>
      </c>
      <c r="C4" s="29" t="s">
        <v>16</v>
      </c>
      <c r="D4" s="10" t="s">
        <v>17</v>
      </c>
      <c r="E4" s="10"/>
      <c r="F4" s="10"/>
      <c r="G4" s="10"/>
      <c r="H4" s="10"/>
      <c r="I4" s="11"/>
    </row>
    <row r="5" spans="1:104" ht="16" hidden="1" thickBot="1" x14ac:dyDescent="0.4">
      <c r="B5" s="12">
        <v>0.75</v>
      </c>
      <c r="C5" s="10"/>
      <c r="D5" s="10"/>
      <c r="E5" s="10"/>
      <c r="F5" s="10"/>
      <c r="G5" s="10"/>
      <c r="H5" s="10"/>
      <c r="I5" s="11"/>
    </row>
    <row r="6" spans="1:104" ht="16" hidden="1" thickBot="1" x14ac:dyDescent="0.4">
      <c r="B6" s="12">
        <v>1</v>
      </c>
      <c r="C6" s="10"/>
      <c r="D6" s="10"/>
      <c r="E6" s="10"/>
      <c r="F6" s="10"/>
      <c r="G6" s="10"/>
      <c r="H6" s="10"/>
      <c r="I6" s="11"/>
    </row>
    <row r="7" spans="1:104" ht="21.5" thickBot="1" x14ac:dyDescent="0.55000000000000004">
      <c r="A7" s="179" t="s">
        <v>18</v>
      </c>
      <c r="B7" s="180"/>
      <c r="C7" s="180"/>
      <c r="D7" s="180"/>
      <c r="E7" s="180"/>
      <c r="F7" s="180"/>
      <c r="G7" s="180"/>
      <c r="H7" s="180"/>
      <c r="I7" s="181"/>
    </row>
    <row r="8" spans="1:104" ht="18.75" customHeight="1" thickBot="1" x14ac:dyDescent="0.4">
      <c r="A8" s="184"/>
      <c r="B8" s="183" t="s">
        <v>19</v>
      </c>
      <c r="C8" s="183" t="s">
        <v>20</v>
      </c>
      <c r="D8" s="183" t="s">
        <v>21</v>
      </c>
      <c r="E8" s="183" t="s">
        <v>22</v>
      </c>
      <c r="F8" s="182" t="s">
        <v>23</v>
      </c>
      <c r="G8" s="182"/>
      <c r="H8" s="182"/>
      <c r="I8" s="183" t="s">
        <v>24</v>
      </c>
    </row>
    <row r="9" spans="1:104" s="6" customFormat="1" ht="42" customHeight="1" x14ac:dyDescent="0.35">
      <c r="A9" s="184"/>
      <c r="B9" s="183"/>
      <c r="C9" s="183"/>
      <c r="D9" s="183"/>
      <c r="E9" s="183"/>
      <c r="F9" s="171" t="s">
        <v>25</v>
      </c>
      <c r="G9" s="171" t="s">
        <v>26</v>
      </c>
      <c r="H9" s="171" t="s">
        <v>27</v>
      </c>
      <c r="I9" s="183"/>
    </row>
    <row r="10" spans="1:104" s="6" customFormat="1" ht="16" customHeight="1" x14ac:dyDescent="0.35">
      <c r="A10" s="32" t="s">
        <v>28</v>
      </c>
      <c r="B10" s="33"/>
      <c r="C10" s="33"/>
      <c r="D10" s="33"/>
      <c r="E10" s="33"/>
      <c r="F10" s="33"/>
      <c r="G10" s="33"/>
      <c r="H10" s="33"/>
      <c r="I10" s="34"/>
    </row>
    <row r="11" spans="1:104" ht="16.5" customHeight="1" x14ac:dyDescent="0.35">
      <c r="A11" s="31" t="s">
        <v>29</v>
      </c>
      <c r="B11" s="136">
        <v>500000</v>
      </c>
      <c r="C11" s="28" t="s">
        <v>14</v>
      </c>
      <c r="D11" s="14">
        <v>0.8</v>
      </c>
      <c r="E11" s="15"/>
      <c r="F11" s="4">
        <f t="shared" ref="F11:F17" si="0">IF($C11=$C$3,$B11,IF($C11=$C$4,(IF($E11=$B$6,$B11,IF($E11=$B$5,$B11,IF($E11=$B$4,$B11,IF($E11=$B$3,$E$3,""))))),$E$3))</f>
        <v>500000</v>
      </c>
      <c r="G11" s="3">
        <f t="shared" ref="G11:G17" si="1">IF($C11=$C$3,$B11*(AVERAGE(1,$D11)),IF($C11=$C$4,(IF($E11=$B$6,$B11,IF($E11=$B$5,$B11,IF($E11=$B$4,"",IF($E11=$B$3,"",""))))),$E$3))</f>
        <v>450000</v>
      </c>
      <c r="H11" s="2">
        <f t="shared" ref="H11:H17" si="2">IF($C11=$C$3,$B11*$D11,IF($C11=$C$4,(IF($E11=$B$6,$B11,IF($E11=$B$5,"",IF($E11=$B$4,"",IF($E11=$B$3,"",""))))),$E$3))</f>
        <v>400000</v>
      </c>
      <c r="I11" s="17"/>
    </row>
    <row r="12" spans="1:104" ht="16.5" customHeight="1" x14ac:dyDescent="0.35">
      <c r="A12" s="31" t="s">
        <v>30</v>
      </c>
      <c r="B12" s="136">
        <v>100000</v>
      </c>
      <c r="C12" s="13" t="s">
        <v>16</v>
      </c>
      <c r="D12" s="172"/>
      <c r="E12" s="15">
        <v>1</v>
      </c>
      <c r="F12" s="4">
        <f t="shared" si="0"/>
        <v>100000</v>
      </c>
      <c r="G12" s="3">
        <f t="shared" si="1"/>
        <v>100000</v>
      </c>
      <c r="H12" s="2">
        <f t="shared" si="2"/>
        <v>100000</v>
      </c>
      <c r="I12" s="18"/>
    </row>
    <row r="13" spans="1:104" ht="16.5" customHeight="1" x14ac:dyDescent="0.35">
      <c r="A13" s="31" t="s">
        <v>31</v>
      </c>
      <c r="B13" s="136"/>
      <c r="C13" s="13"/>
      <c r="D13" s="172"/>
      <c r="E13" s="15"/>
      <c r="F13" s="4">
        <f t="shared" si="0"/>
        <v>0</v>
      </c>
      <c r="G13" s="3">
        <f t="shared" si="1"/>
        <v>0</v>
      </c>
      <c r="H13" s="2">
        <f t="shared" si="2"/>
        <v>0</v>
      </c>
      <c r="I13" s="18"/>
    </row>
    <row r="14" spans="1:104" ht="16.5" customHeight="1" x14ac:dyDescent="0.35">
      <c r="A14" s="31" t="s">
        <v>31</v>
      </c>
      <c r="B14" s="136"/>
      <c r="C14" s="13"/>
      <c r="D14" s="172"/>
      <c r="E14" s="15"/>
      <c r="F14" s="4">
        <f t="shared" si="0"/>
        <v>0</v>
      </c>
      <c r="G14" s="3">
        <f t="shared" si="1"/>
        <v>0</v>
      </c>
      <c r="H14" s="2">
        <f t="shared" si="2"/>
        <v>0</v>
      </c>
      <c r="I14" s="18"/>
    </row>
    <row r="15" spans="1:104" ht="16.5" customHeight="1" x14ac:dyDescent="0.35">
      <c r="A15" s="31" t="s">
        <v>31</v>
      </c>
      <c r="B15" s="136"/>
      <c r="C15" s="13"/>
      <c r="D15" s="172"/>
      <c r="E15" s="15"/>
      <c r="F15" s="4">
        <f t="shared" si="0"/>
        <v>0</v>
      </c>
      <c r="G15" s="3">
        <f t="shared" si="1"/>
        <v>0</v>
      </c>
      <c r="H15" s="2">
        <f t="shared" si="2"/>
        <v>0</v>
      </c>
      <c r="I15" s="18"/>
    </row>
    <row r="16" spans="1:104" ht="15" customHeight="1" x14ac:dyDescent="0.35">
      <c r="A16" s="31" t="s">
        <v>31</v>
      </c>
      <c r="B16" s="136"/>
      <c r="C16" s="13"/>
      <c r="D16" s="172"/>
      <c r="E16" s="15"/>
      <c r="F16" s="4">
        <f t="shared" si="0"/>
        <v>0</v>
      </c>
      <c r="G16" s="3">
        <f t="shared" si="1"/>
        <v>0</v>
      </c>
      <c r="H16" s="2">
        <f t="shared" si="2"/>
        <v>0</v>
      </c>
      <c r="I16" s="18"/>
    </row>
    <row r="17" spans="1:9" ht="16.5" customHeight="1" x14ac:dyDescent="0.35">
      <c r="A17" s="31" t="s">
        <v>31</v>
      </c>
      <c r="B17" s="137"/>
      <c r="C17" s="16"/>
      <c r="D17" s="172"/>
      <c r="E17" s="15"/>
      <c r="F17" s="4">
        <f t="shared" si="0"/>
        <v>0</v>
      </c>
      <c r="G17" s="3">
        <f t="shared" si="1"/>
        <v>0</v>
      </c>
      <c r="H17" s="2">
        <f t="shared" si="2"/>
        <v>0</v>
      </c>
      <c r="I17" s="18"/>
    </row>
    <row r="18" spans="1:9" ht="16.5" customHeight="1" x14ac:dyDescent="0.35">
      <c r="A18" s="31" t="s">
        <v>31</v>
      </c>
      <c r="B18" s="137"/>
      <c r="C18" s="16"/>
      <c r="D18" s="172"/>
      <c r="E18" s="15"/>
      <c r="F18" s="4">
        <f t="shared" ref="F18:F34" si="3">IF($C18=$C$3,$B18,IF($C18=$C$4,(IF($E18=$B$6,$B18,IF($E18=$B$5,$B18,IF($E18=$B$4,$B18,IF($E18=$B$3,$E$3,""))))),$E$3))</f>
        <v>0</v>
      </c>
      <c r="G18" s="3">
        <f t="shared" ref="G18:G34" si="4">IF($C18=$C$3,$B18*(AVERAGE(1,$D18)),IF($C18=$C$4,(IF($E18=$B$6,$B18,IF($E18=$B$5,$B18,IF($E18=$B$4,"",IF($E18=$B$3,"",""))))),$E$3))</f>
        <v>0</v>
      </c>
      <c r="H18" s="2">
        <f t="shared" ref="H18:H34" si="5">IF($C18=$C$3,$B18*$D18,IF($C18=$C$4,(IF($E18=$B$6,$B18,IF($E18=$B$5,"",IF($E18=$B$4,"",IF($E18=$B$3,"",""))))),$E$3))</f>
        <v>0</v>
      </c>
      <c r="I18" s="18"/>
    </row>
    <row r="19" spans="1:9" x14ac:dyDescent="0.35">
      <c r="A19" s="31" t="s">
        <v>31</v>
      </c>
      <c r="B19" s="137"/>
      <c r="C19" s="16"/>
      <c r="D19" s="172"/>
      <c r="E19" s="15"/>
      <c r="F19" s="4">
        <f t="shared" si="3"/>
        <v>0</v>
      </c>
      <c r="G19" s="3">
        <f t="shared" si="4"/>
        <v>0</v>
      </c>
      <c r="H19" s="2">
        <f t="shared" si="5"/>
        <v>0</v>
      </c>
      <c r="I19" s="18"/>
    </row>
    <row r="20" spans="1:9" x14ac:dyDescent="0.35">
      <c r="A20" s="31" t="s">
        <v>31</v>
      </c>
      <c r="B20" s="137"/>
      <c r="C20" s="16"/>
      <c r="D20" s="172"/>
      <c r="E20" s="15"/>
      <c r="F20" s="4">
        <f t="shared" si="3"/>
        <v>0</v>
      </c>
      <c r="G20" s="3">
        <f t="shared" si="4"/>
        <v>0</v>
      </c>
      <c r="H20" s="2">
        <f t="shared" si="5"/>
        <v>0</v>
      </c>
      <c r="I20" s="18"/>
    </row>
    <row r="21" spans="1:9" x14ac:dyDescent="0.35">
      <c r="A21" s="42" t="s">
        <v>32</v>
      </c>
      <c r="B21" s="69">
        <f>SUM(B11:B20)</f>
        <v>600000</v>
      </c>
      <c r="C21" s="70"/>
      <c r="D21" s="71"/>
      <c r="E21" s="72"/>
      <c r="F21" s="43">
        <f>SUM(F11:F20)</f>
        <v>600000</v>
      </c>
      <c r="G21" s="43">
        <f t="shared" ref="G21:H21" si="6">SUM(G11:G20)</f>
        <v>550000</v>
      </c>
      <c r="H21" s="43">
        <f t="shared" si="6"/>
        <v>500000</v>
      </c>
      <c r="I21" s="44"/>
    </row>
    <row r="22" spans="1:9" s="51" customFormat="1" x14ac:dyDescent="0.35">
      <c r="A22" s="45"/>
      <c r="B22" s="46"/>
      <c r="C22" s="46"/>
      <c r="D22" s="47"/>
      <c r="E22" s="48"/>
      <c r="F22" s="49"/>
      <c r="G22" s="49"/>
      <c r="H22" s="49"/>
      <c r="I22" s="50"/>
    </row>
    <row r="23" spans="1:9" x14ac:dyDescent="0.35">
      <c r="A23" s="63" t="s">
        <v>33</v>
      </c>
      <c r="B23" s="64"/>
      <c r="C23" s="64"/>
      <c r="D23" s="65"/>
      <c r="E23" s="66"/>
      <c r="F23" s="67"/>
      <c r="G23" s="67"/>
      <c r="H23" s="67"/>
      <c r="I23" s="68"/>
    </row>
    <row r="24" spans="1:9" x14ac:dyDescent="0.35">
      <c r="A24" s="31" t="s">
        <v>34</v>
      </c>
      <c r="B24" s="137"/>
      <c r="C24" s="16"/>
      <c r="D24" s="14"/>
      <c r="E24" s="15"/>
      <c r="F24" s="4">
        <f t="shared" si="3"/>
        <v>0</v>
      </c>
      <c r="G24" s="3">
        <f t="shared" si="4"/>
        <v>0</v>
      </c>
      <c r="H24" s="2">
        <f t="shared" si="5"/>
        <v>0</v>
      </c>
      <c r="I24" s="18"/>
    </row>
    <row r="25" spans="1:9" x14ac:dyDescent="0.35">
      <c r="A25" s="31" t="s">
        <v>35</v>
      </c>
      <c r="B25" s="137"/>
      <c r="C25" s="16"/>
      <c r="D25" s="14"/>
      <c r="E25" s="15"/>
      <c r="F25" s="4">
        <f t="shared" si="3"/>
        <v>0</v>
      </c>
      <c r="G25" s="3">
        <f t="shared" si="4"/>
        <v>0</v>
      </c>
      <c r="H25" s="2">
        <f t="shared" si="5"/>
        <v>0</v>
      </c>
      <c r="I25" s="18"/>
    </row>
    <row r="26" spans="1:9" x14ac:dyDescent="0.35">
      <c r="A26" s="31" t="s">
        <v>36</v>
      </c>
      <c r="B26" s="137"/>
      <c r="C26" s="16"/>
      <c r="D26" s="14"/>
      <c r="E26" s="15"/>
      <c r="F26" s="4">
        <f t="shared" si="3"/>
        <v>0</v>
      </c>
      <c r="G26" s="3">
        <f t="shared" si="4"/>
        <v>0</v>
      </c>
      <c r="H26" s="2">
        <f t="shared" si="5"/>
        <v>0</v>
      </c>
      <c r="I26" s="18"/>
    </row>
    <row r="27" spans="1:9" x14ac:dyDescent="0.35">
      <c r="A27" s="31" t="s">
        <v>37</v>
      </c>
      <c r="B27" s="137"/>
      <c r="C27" s="16"/>
      <c r="D27" s="14"/>
      <c r="E27" s="15"/>
      <c r="F27" s="4">
        <f t="shared" si="3"/>
        <v>0</v>
      </c>
      <c r="G27" s="3">
        <f t="shared" si="4"/>
        <v>0</v>
      </c>
      <c r="H27" s="2">
        <f t="shared" si="5"/>
        <v>0</v>
      </c>
      <c r="I27" s="18"/>
    </row>
    <row r="28" spans="1:9" x14ac:dyDescent="0.35">
      <c r="A28" s="31" t="s">
        <v>38</v>
      </c>
      <c r="B28" s="137"/>
      <c r="C28" s="16"/>
      <c r="D28" s="14"/>
      <c r="E28" s="15"/>
      <c r="F28" s="4">
        <f t="shared" si="3"/>
        <v>0</v>
      </c>
      <c r="G28" s="3">
        <f t="shared" si="4"/>
        <v>0</v>
      </c>
      <c r="H28" s="2">
        <f t="shared" si="5"/>
        <v>0</v>
      </c>
      <c r="I28" s="18"/>
    </row>
    <row r="29" spans="1:9" x14ac:dyDescent="0.35">
      <c r="A29" s="31" t="s">
        <v>38</v>
      </c>
      <c r="B29" s="137"/>
      <c r="C29" s="16"/>
      <c r="D29" s="14"/>
      <c r="E29" s="15"/>
      <c r="F29" s="4">
        <f t="shared" si="3"/>
        <v>0</v>
      </c>
      <c r="G29" s="3">
        <f t="shared" si="4"/>
        <v>0</v>
      </c>
      <c r="H29" s="2">
        <f t="shared" si="5"/>
        <v>0</v>
      </c>
      <c r="I29" s="18"/>
    </row>
    <row r="30" spans="1:9" x14ac:dyDescent="0.35">
      <c r="A30" s="31" t="s">
        <v>38</v>
      </c>
      <c r="B30" s="137"/>
      <c r="C30" s="16"/>
      <c r="D30" s="14"/>
      <c r="E30" s="15"/>
      <c r="F30" s="4">
        <f t="shared" si="3"/>
        <v>0</v>
      </c>
      <c r="G30" s="3">
        <f t="shared" si="4"/>
        <v>0</v>
      </c>
      <c r="H30" s="2">
        <f t="shared" si="5"/>
        <v>0</v>
      </c>
      <c r="I30" s="18"/>
    </row>
    <row r="31" spans="1:9" x14ac:dyDescent="0.35">
      <c r="A31" s="31" t="s">
        <v>38</v>
      </c>
      <c r="B31" s="137"/>
      <c r="C31" s="16"/>
      <c r="D31" s="14"/>
      <c r="E31" s="15"/>
      <c r="F31" s="4">
        <f t="shared" si="3"/>
        <v>0</v>
      </c>
      <c r="G31" s="3">
        <f t="shared" si="4"/>
        <v>0</v>
      </c>
      <c r="H31" s="2">
        <f t="shared" si="5"/>
        <v>0</v>
      </c>
      <c r="I31" s="18"/>
    </row>
    <row r="32" spans="1:9" x14ac:dyDescent="0.35">
      <c r="A32" s="31" t="s">
        <v>38</v>
      </c>
      <c r="B32" s="137"/>
      <c r="C32" s="16"/>
      <c r="D32" s="14"/>
      <c r="E32" s="15"/>
      <c r="F32" s="4">
        <f t="shared" si="3"/>
        <v>0</v>
      </c>
      <c r="G32" s="3">
        <f t="shared" si="4"/>
        <v>0</v>
      </c>
      <c r="H32" s="2">
        <f t="shared" si="5"/>
        <v>0</v>
      </c>
      <c r="I32" s="18"/>
    </row>
    <row r="33" spans="1:9" x14ac:dyDescent="0.35">
      <c r="A33" s="31" t="s">
        <v>38</v>
      </c>
      <c r="B33" s="137"/>
      <c r="C33" s="16"/>
      <c r="D33" s="14"/>
      <c r="E33" s="15"/>
      <c r="F33" s="4">
        <f t="shared" si="3"/>
        <v>0</v>
      </c>
      <c r="G33" s="3">
        <f t="shared" si="4"/>
        <v>0</v>
      </c>
      <c r="H33" s="2">
        <f t="shared" si="5"/>
        <v>0</v>
      </c>
      <c r="I33" s="18"/>
    </row>
    <row r="34" spans="1:9" x14ac:dyDescent="0.35">
      <c r="A34" s="31" t="s">
        <v>38</v>
      </c>
      <c r="B34" s="137"/>
      <c r="C34" s="16"/>
      <c r="D34" s="14"/>
      <c r="E34" s="15"/>
      <c r="F34" s="4">
        <f t="shared" si="3"/>
        <v>0</v>
      </c>
      <c r="G34" s="3">
        <f t="shared" si="4"/>
        <v>0</v>
      </c>
      <c r="H34" s="2">
        <f t="shared" si="5"/>
        <v>0</v>
      </c>
      <c r="I34" s="18"/>
    </row>
    <row r="35" spans="1:9" x14ac:dyDescent="0.35">
      <c r="A35" s="52" t="s">
        <v>39</v>
      </c>
      <c r="B35" s="79">
        <f>SUM(B24:B34)</f>
        <v>0</v>
      </c>
      <c r="C35" s="74"/>
      <c r="D35" s="75"/>
      <c r="E35" s="80"/>
      <c r="F35" s="38">
        <f>SUM(F24:F34)</f>
        <v>0</v>
      </c>
      <c r="G35" s="38">
        <f t="shared" ref="G35:H35" si="7">SUM(G24:G34)</f>
        <v>0</v>
      </c>
      <c r="H35" s="38">
        <f t="shared" si="7"/>
        <v>0</v>
      </c>
      <c r="I35" s="39"/>
    </row>
    <row r="36" spans="1:9" x14ac:dyDescent="0.35">
      <c r="A36" s="73"/>
      <c r="B36" s="74"/>
      <c r="C36" s="74"/>
      <c r="D36" s="75"/>
      <c r="E36" s="76"/>
      <c r="F36" s="77"/>
      <c r="G36" s="77"/>
      <c r="H36" s="77"/>
      <c r="I36" s="78"/>
    </row>
    <row r="37" spans="1:9" ht="31" x14ac:dyDescent="0.35">
      <c r="A37" s="40" t="s">
        <v>40</v>
      </c>
      <c r="B37" s="35"/>
      <c r="C37" s="35"/>
      <c r="D37" s="36"/>
      <c r="E37" s="37"/>
      <c r="F37" s="38"/>
      <c r="G37" s="38"/>
      <c r="H37" s="38"/>
      <c r="I37" s="18"/>
    </row>
    <row r="38" spans="1:9" x14ac:dyDescent="0.35">
      <c r="A38" s="30" t="s">
        <v>41</v>
      </c>
      <c r="B38" s="137">
        <v>50000</v>
      </c>
      <c r="C38" s="16" t="s">
        <v>16</v>
      </c>
      <c r="D38" s="14"/>
      <c r="E38" s="15">
        <v>1</v>
      </c>
      <c r="F38" s="4">
        <f t="shared" ref="F38:F40" si="8">IF($C38=$C$3,$B38,IF($C38=$C$4,(IF($E38=$B$6,$B38,IF($E38=$B$5,$B38,IF($E38=$B$4,$B38,IF($E38=$B$3,$E$3,""))))),$E$3))</f>
        <v>50000</v>
      </c>
      <c r="G38" s="3">
        <f t="shared" ref="G38:G40" si="9">IF($C38=$C$3,$B38*(AVERAGE(1,$D38)),IF($C38=$C$4,(IF($E38=$B$6,$B38,IF($E38=$B$5,$B38,IF($E38=$B$4,"",IF($E38=$B$3,"",""))))),$E$3))</f>
        <v>50000</v>
      </c>
      <c r="H38" s="2">
        <f t="shared" ref="H38:H40" si="10">IF($C38=$C$3,$B38*$D38,IF($C38=$C$4,(IF($E38=$B$6,$B38,IF($E38=$B$5,"",IF($E38=$B$4,"",IF($E38=$B$3,"",""))))),$E$3))</f>
        <v>50000</v>
      </c>
      <c r="I38" s="18"/>
    </row>
    <row r="39" spans="1:9" x14ac:dyDescent="0.35">
      <c r="A39" s="30" t="s">
        <v>42</v>
      </c>
      <c r="B39" s="137"/>
      <c r="C39" s="16"/>
      <c r="D39" s="14"/>
      <c r="E39" s="15"/>
      <c r="F39" s="4">
        <f t="shared" si="8"/>
        <v>0</v>
      </c>
      <c r="G39" s="3">
        <f t="shared" si="9"/>
        <v>0</v>
      </c>
      <c r="H39" s="2">
        <f t="shared" si="10"/>
        <v>0</v>
      </c>
      <c r="I39" s="18"/>
    </row>
    <row r="40" spans="1:9" x14ac:dyDescent="0.35">
      <c r="A40" s="30" t="s">
        <v>43</v>
      </c>
      <c r="B40" s="137"/>
      <c r="C40" s="16"/>
      <c r="D40" s="14"/>
      <c r="E40" s="15"/>
      <c r="F40" s="4">
        <f t="shared" si="8"/>
        <v>0</v>
      </c>
      <c r="G40" s="3">
        <f t="shared" si="9"/>
        <v>0</v>
      </c>
      <c r="H40" s="2">
        <f t="shared" si="10"/>
        <v>0</v>
      </c>
      <c r="I40" s="18"/>
    </row>
    <row r="41" spans="1:9" ht="17.149999999999999" customHeight="1" x14ac:dyDescent="0.35">
      <c r="A41" s="42" t="s">
        <v>44</v>
      </c>
      <c r="B41" s="79">
        <f>SUM(B38:B40)</f>
        <v>50000</v>
      </c>
      <c r="C41" s="74"/>
      <c r="D41" s="75"/>
      <c r="E41" s="80"/>
      <c r="F41" s="41">
        <f>SUM(F38:F40)</f>
        <v>50000</v>
      </c>
      <c r="G41" s="41">
        <f t="shared" ref="G41:H41" si="11">SUM(G38:G40)</f>
        <v>50000</v>
      </c>
      <c r="H41" s="41">
        <f t="shared" si="11"/>
        <v>50000</v>
      </c>
      <c r="I41" s="18"/>
    </row>
    <row r="42" spans="1:9" x14ac:dyDescent="0.35">
      <c r="A42" s="73"/>
      <c r="B42" s="74"/>
      <c r="C42" s="74"/>
      <c r="D42" s="75"/>
      <c r="E42" s="76"/>
      <c r="F42" s="77"/>
      <c r="G42" s="77"/>
      <c r="H42" s="77"/>
      <c r="I42" s="78"/>
    </row>
    <row r="43" spans="1:9" ht="21.5" x14ac:dyDescent="0.35">
      <c r="A43" s="121" t="s">
        <v>45</v>
      </c>
      <c r="B43" s="122">
        <f>SUM(B41,B35,B21)</f>
        <v>650000</v>
      </c>
      <c r="C43" s="122"/>
      <c r="D43" s="123"/>
      <c r="E43" s="124"/>
      <c r="F43" s="125">
        <f>SUM(F35,F21,F41)</f>
        <v>650000</v>
      </c>
      <c r="G43" s="125">
        <f t="shared" ref="G43:H43" si="12">SUM(G35,G21,G41)</f>
        <v>600000</v>
      </c>
      <c r="H43" s="125">
        <f t="shared" si="12"/>
        <v>550000</v>
      </c>
      <c r="I43" s="18"/>
    </row>
    <row r="44" spans="1:9" ht="16" thickBot="1" x14ac:dyDescent="0.4">
      <c r="A44" s="81"/>
      <c r="B44" s="82"/>
      <c r="C44" s="82"/>
      <c r="D44" s="83"/>
      <c r="E44" s="84"/>
      <c r="F44" s="85"/>
      <c r="G44" s="85"/>
      <c r="H44" s="85"/>
      <c r="I44" s="86"/>
    </row>
    <row r="45" spans="1:9" x14ac:dyDescent="0.35">
      <c r="A45" s="96"/>
      <c r="B45" s="5"/>
      <c r="C45" s="5"/>
      <c r="D45" s="5"/>
      <c r="E45" s="5"/>
      <c r="F45" s="5"/>
      <c r="G45" s="5"/>
      <c r="H45" s="5"/>
      <c r="I45" s="5"/>
    </row>
    <row r="46" spans="1:9" x14ac:dyDescent="0.35">
      <c r="A46" s="5"/>
      <c r="B46" s="5"/>
      <c r="C46" s="5"/>
      <c r="D46" s="5"/>
      <c r="E46" s="5"/>
      <c r="F46" s="5"/>
      <c r="G46" s="5"/>
      <c r="H46" s="5"/>
      <c r="I46" s="5"/>
    </row>
    <row r="47" spans="1:9" x14ac:dyDescent="0.35">
      <c r="A47" s="5"/>
      <c r="B47" s="5"/>
      <c r="C47" s="5"/>
      <c r="D47" s="5"/>
      <c r="E47" s="5"/>
      <c r="F47" s="5"/>
      <c r="G47" s="5"/>
      <c r="H47" s="5"/>
      <c r="I47" s="5"/>
    </row>
    <row r="48" spans="1:9" x14ac:dyDescent="0.35">
      <c r="A48" s="5"/>
      <c r="B48" s="5"/>
      <c r="C48" s="5"/>
      <c r="D48" s="5"/>
      <c r="E48" s="5"/>
      <c r="F48" s="5"/>
      <c r="G48" s="5"/>
      <c r="H48" s="5"/>
      <c r="I48" s="5"/>
    </row>
    <row r="49" spans="1:9" x14ac:dyDescent="0.35">
      <c r="A49" s="5"/>
      <c r="B49" s="5"/>
      <c r="C49" s="5"/>
      <c r="D49" s="5"/>
      <c r="E49" s="5"/>
      <c r="F49" s="5"/>
      <c r="G49" s="5"/>
      <c r="H49" s="5"/>
      <c r="I49" s="5"/>
    </row>
    <row r="50" spans="1:9" x14ac:dyDescent="0.35">
      <c r="A50" s="5"/>
      <c r="B50" s="5"/>
      <c r="C50" s="5"/>
      <c r="D50" s="5"/>
      <c r="E50" s="5"/>
      <c r="F50" s="5"/>
      <c r="G50" s="5"/>
      <c r="H50" s="5"/>
      <c r="I50" s="5"/>
    </row>
    <row r="51" spans="1:9" x14ac:dyDescent="0.35">
      <c r="A51" s="5"/>
      <c r="B51" s="5"/>
      <c r="C51" s="5"/>
      <c r="D51" s="5"/>
      <c r="E51" s="5"/>
      <c r="F51" s="5"/>
      <c r="G51" s="5"/>
      <c r="H51" s="5"/>
      <c r="I51" s="5"/>
    </row>
    <row r="52" spans="1:9" x14ac:dyDescent="0.35">
      <c r="A52" s="5"/>
      <c r="B52" s="5"/>
      <c r="C52" s="5"/>
      <c r="D52" s="5"/>
      <c r="E52" s="5"/>
      <c r="F52" s="5"/>
      <c r="G52" s="5"/>
      <c r="H52" s="5"/>
      <c r="I52" s="5"/>
    </row>
    <row r="53" spans="1:9" x14ac:dyDescent="0.35">
      <c r="A53" s="5"/>
      <c r="B53" s="5"/>
      <c r="C53" s="5"/>
      <c r="D53" s="5"/>
      <c r="E53" s="5"/>
      <c r="F53" s="5"/>
      <c r="G53" s="5"/>
      <c r="H53" s="5"/>
      <c r="I53" s="5"/>
    </row>
    <row r="54" spans="1:9" x14ac:dyDescent="0.35">
      <c r="A54" s="5"/>
      <c r="B54" s="5"/>
      <c r="C54" s="5"/>
      <c r="D54" s="5"/>
      <c r="E54" s="5"/>
      <c r="F54" s="5"/>
      <c r="G54" s="5"/>
      <c r="H54" s="5"/>
      <c r="I54" s="5"/>
    </row>
    <row r="55" spans="1:9" x14ac:dyDescent="0.35">
      <c r="A55" s="5"/>
      <c r="B55" s="5"/>
      <c r="C55" s="5"/>
      <c r="D55" s="5"/>
      <c r="E55" s="5"/>
      <c r="F55" s="5"/>
      <c r="G55" s="5"/>
      <c r="H55" s="5"/>
      <c r="I55" s="5"/>
    </row>
    <row r="56" spans="1:9" x14ac:dyDescent="0.35">
      <c r="A56" s="5"/>
      <c r="B56" s="5"/>
      <c r="C56" s="5"/>
      <c r="D56" s="5"/>
      <c r="E56" s="5"/>
      <c r="F56" s="5"/>
      <c r="G56" s="5"/>
      <c r="H56" s="5"/>
      <c r="I56" s="5"/>
    </row>
    <row r="57" spans="1:9" x14ac:dyDescent="0.35">
      <c r="A57" s="5"/>
      <c r="B57" s="5"/>
      <c r="C57" s="5"/>
      <c r="D57" s="5"/>
      <c r="E57" s="5"/>
      <c r="F57" s="5"/>
      <c r="G57" s="5"/>
      <c r="H57" s="5"/>
      <c r="I57" s="5"/>
    </row>
    <row r="58" spans="1:9" x14ac:dyDescent="0.35">
      <c r="A58" s="5"/>
      <c r="B58" s="5"/>
      <c r="C58" s="5"/>
      <c r="D58" s="5"/>
      <c r="E58" s="5"/>
      <c r="F58" s="5"/>
      <c r="G58" s="5"/>
      <c r="H58" s="5"/>
      <c r="I58" s="5"/>
    </row>
    <row r="59" spans="1:9" x14ac:dyDescent="0.35">
      <c r="A59" s="5"/>
      <c r="B59" s="5"/>
      <c r="C59" s="5"/>
      <c r="D59" s="5"/>
      <c r="E59" s="5"/>
      <c r="F59" s="5"/>
      <c r="G59" s="5"/>
      <c r="H59" s="5"/>
      <c r="I59" s="5"/>
    </row>
    <row r="60" spans="1:9" x14ac:dyDescent="0.35">
      <c r="A60" s="5"/>
      <c r="B60" s="5"/>
      <c r="C60" s="5"/>
      <c r="D60" s="5"/>
      <c r="E60" s="5"/>
      <c r="F60" s="5"/>
      <c r="G60" s="5"/>
      <c r="H60" s="5"/>
      <c r="I60" s="5"/>
    </row>
    <row r="61" spans="1:9" x14ac:dyDescent="0.35">
      <c r="A61" s="5"/>
      <c r="B61" s="5"/>
      <c r="C61" s="5"/>
      <c r="D61" s="5"/>
      <c r="E61" s="5"/>
      <c r="F61" s="5"/>
      <c r="G61" s="5"/>
      <c r="H61" s="5"/>
      <c r="I61" s="5"/>
    </row>
    <row r="62" spans="1:9" x14ac:dyDescent="0.35">
      <c r="A62" s="5"/>
      <c r="B62" s="5"/>
      <c r="C62" s="5"/>
      <c r="D62" s="5"/>
      <c r="E62" s="5"/>
      <c r="F62" s="5"/>
      <c r="G62" s="5"/>
      <c r="H62" s="5"/>
      <c r="I62" s="5"/>
    </row>
    <row r="63" spans="1:9" x14ac:dyDescent="0.35">
      <c r="A63" s="5"/>
      <c r="B63" s="5"/>
      <c r="C63" s="5"/>
      <c r="D63" s="5"/>
      <c r="E63" s="5"/>
      <c r="F63" s="5"/>
      <c r="G63" s="5"/>
      <c r="H63" s="5"/>
      <c r="I63" s="5"/>
    </row>
    <row r="64" spans="1:9" x14ac:dyDescent="0.35">
      <c r="A64" s="5"/>
      <c r="B64" s="5"/>
      <c r="C64" s="5"/>
      <c r="D64" s="5"/>
      <c r="E64" s="5"/>
      <c r="F64" s="5"/>
      <c r="G64" s="5"/>
      <c r="H64" s="5"/>
      <c r="I64" s="5"/>
    </row>
    <row r="65" spans="1:9" x14ac:dyDescent="0.35">
      <c r="A65" s="5"/>
      <c r="B65" s="5"/>
      <c r="C65" s="5"/>
      <c r="D65" s="5"/>
      <c r="E65" s="5"/>
      <c r="F65" s="5"/>
      <c r="G65" s="5"/>
      <c r="H65" s="5"/>
      <c r="I65" s="5"/>
    </row>
    <row r="66" spans="1:9" x14ac:dyDescent="0.35">
      <c r="A66" s="5"/>
      <c r="B66" s="5"/>
      <c r="C66" s="5"/>
      <c r="D66" s="5"/>
      <c r="E66" s="5"/>
      <c r="F66" s="5"/>
      <c r="G66" s="5"/>
      <c r="H66" s="5"/>
      <c r="I66" s="5"/>
    </row>
    <row r="67" spans="1:9" x14ac:dyDescent="0.35">
      <c r="A67" s="5"/>
      <c r="B67" s="5"/>
      <c r="C67" s="5"/>
      <c r="D67" s="5"/>
      <c r="E67" s="5"/>
      <c r="F67" s="5"/>
      <c r="G67" s="5"/>
      <c r="H67" s="5"/>
      <c r="I67" s="5"/>
    </row>
    <row r="68" spans="1:9" x14ac:dyDescent="0.35">
      <c r="A68" s="5"/>
      <c r="B68" s="5"/>
      <c r="C68" s="5"/>
      <c r="D68" s="5"/>
      <c r="E68" s="5"/>
      <c r="F68" s="5"/>
      <c r="G68" s="5"/>
      <c r="H68" s="5"/>
      <c r="I68" s="5"/>
    </row>
    <row r="69" spans="1:9" x14ac:dyDescent="0.35">
      <c r="A69" s="5"/>
      <c r="B69" s="5"/>
      <c r="C69" s="5"/>
      <c r="D69" s="5"/>
      <c r="E69" s="5"/>
      <c r="F69" s="5"/>
      <c r="G69" s="5"/>
      <c r="H69" s="5"/>
      <c r="I69" s="5"/>
    </row>
    <row r="70" spans="1:9" x14ac:dyDescent="0.35">
      <c r="A70" s="5"/>
      <c r="B70" s="5"/>
      <c r="C70" s="5"/>
      <c r="D70" s="5"/>
      <c r="E70" s="5"/>
      <c r="F70" s="5"/>
      <c r="G70" s="5"/>
      <c r="H70" s="5"/>
      <c r="I70" s="5"/>
    </row>
    <row r="71" spans="1:9" x14ac:dyDescent="0.35">
      <c r="A71" s="5"/>
      <c r="B71" s="5"/>
      <c r="C71" s="5"/>
      <c r="D71" s="5"/>
      <c r="E71" s="5"/>
      <c r="F71" s="5"/>
      <c r="G71" s="5"/>
      <c r="H71" s="5"/>
      <c r="I71" s="5"/>
    </row>
    <row r="72" spans="1:9" x14ac:dyDescent="0.35">
      <c r="A72" s="5"/>
      <c r="B72" s="5"/>
      <c r="C72" s="5"/>
      <c r="D72" s="5"/>
      <c r="E72" s="5"/>
      <c r="F72" s="5"/>
      <c r="G72" s="5"/>
      <c r="H72" s="5"/>
      <c r="I72" s="5"/>
    </row>
    <row r="73" spans="1:9" x14ac:dyDescent="0.35">
      <c r="A73" s="5"/>
      <c r="B73" s="5"/>
      <c r="C73" s="5"/>
      <c r="D73" s="5"/>
      <c r="E73" s="5"/>
      <c r="F73" s="5"/>
      <c r="G73" s="5"/>
      <c r="H73" s="5"/>
      <c r="I73" s="5"/>
    </row>
    <row r="74" spans="1:9" x14ac:dyDescent="0.35">
      <c r="A74" s="5"/>
      <c r="B74" s="5"/>
      <c r="C74" s="5"/>
      <c r="D74" s="5"/>
      <c r="E74" s="5"/>
      <c r="F74" s="5"/>
      <c r="G74" s="5"/>
      <c r="H74" s="5"/>
      <c r="I74" s="5"/>
    </row>
    <row r="75" spans="1:9" x14ac:dyDescent="0.35">
      <c r="A75" s="5"/>
      <c r="B75" s="5"/>
      <c r="C75" s="5"/>
      <c r="D75" s="5"/>
      <c r="E75" s="5"/>
      <c r="F75" s="5"/>
      <c r="G75" s="5"/>
      <c r="H75" s="5"/>
      <c r="I75" s="5"/>
    </row>
    <row r="76" spans="1:9" x14ac:dyDescent="0.35">
      <c r="A76" s="5"/>
      <c r="B76" s="5"/>
      <c r="C76" s="5"/>
      <c r="D76" s="5"/>
      <c r="E76" s="5"/>
      <c r="F76" s="5"/>
      <c r="G76" s="5"/>
      <c r="H76" s="5"/>
      <c r="I76" s="5"/>
    </row>
    <row r="77" spans="1:9" x14ac:dyDescent="0.35">
      <c r="A77" s="5"/>
      <c r="B77" s="5"/>
      <c r="C77" s="5"/>
      <c r="D77" s="5"/>
      <c r="E77" s="5"/>
      <c r="F77" s="5"/>
      <c r="G77" s="5"/>
      <c r="H77" s="5"/>
      <c r="I77" s="5"/>
    </row>
    <row r="78" spans="1:9" x14ac:dyDescent="0.35">
      <c r="A78" s="5"/>
      <c r="B78" s="5"/>
      <c r="C78" s="5"/>
      <c r="D78" s="5"/>
      <c r="E78" s="5"/>
      <c r="F78" s="5"/>
      <c r="G78" s="5"/>
      <c r="H78" s="5"/>
      <c r="I78" s="5"/>
    </row>
    <row r="79" spans="1:9" x14ac:dyDescent="0.35">
      <c r="A79" s="5"/>
      <c r="B79" s="5"/>
      <c r="C79" s="5"/>
      <c r="D79" s="5"/>
      <c r="E79" s="5"/>
      <c r="F79" s="5"/>
      <c r="G79" s="5"/>
      <c r="H79" s="5"/>
      <c r="I79" s="5"/>
    </row>
    <row r="80" spans="1:9" x14ac:dyDescent="0.35">
      <c r="A80" s="5"/>
      <c r="B80" s="5"/>
      <c r="C80" s="5"/>
      <c r="D80" s="5"/>
      <c r="E80" s="5"/>
      <c r="F80" s="5"/>
      <c r="G80" s="5"/>
      <c r="H80" s="5"/>
      <c r="I80" s="5"/>
    </row>
    <row r="81" spans="1:9" x14ac:dyDescent="0.35">
      <c r="A81" s="5"/>
      <c r="B81" s="5"/>
      <c r="C81" s="5"/>
      <c r="D81" s="5"/>
      <c r="E81" s="5"/>
      <c r="F81" s="5"/>
      <c r="G81" s="5"/>
      <c r="H81" s="5"/>
      <c r="I81" s="5"/>
    </row>
    <row r="82" spans="1:9" x14ac:dyDescent="0.35">
      <c r="A82" s="5"/>
      <c r="B82" s="5"/>
      <c r="C82" s="5"/>
      <c r="D82" s="5"/>
      <c r="E82" s="5"/>
      <c r="F82" s="5"/>
      <c r="G82" s="5"/>
      <c r="H82" s="5"/>
      <c r="I82" s="5"/>
    </row>
    <row r="83" spans="1:9" x14ac:dyDescent="0.35">
      <c r="A83" s="5"/>
      <c r="B83" s="5"/>
      <c r="C83" s="5"/>
      <c r="D83" s="5"/>
      <c r="E83" s="5"/>
      <c r="F83" s="5"/>
      <c r="G83" s="5"/>
      <c r="H83" s="5"/>
      <c r="I83" s="5"/>
    </row>
    <row r="84" spans="1:9" x14ac:dyDescent="0.35">
      <c r="A84" s="5"/>
      <c r="B84" s="5"/>
      <c r="C84" s="5"/>
      <c r="D84" s="5"/>
      <c r="E84" s="5"/>
      <c r="F84" s="5"/>
      <c r="G84" s="5"/>
      <c r="H84" s="5"/>
      <c r="I84" s="5"/>
    </row>
    <row r="85" spans="1:9" x14ac:dyDescent="0.35">
      <c r="A85" s="5"/>
      <c r="B85" s="5"/>
      <c r="C85" s="5"/>
      <c r="D85" s="5"/>
      <c r="E85" s="5"/>
      <c r="F85" s="5"/>
      <c r="G85" s="5"/>
      <c r="H85" s="5"/>
      <c r="I85" s="5"/>
    </row>
    <row r="86" spans="1:9" x14ac:dyDescent="0.35">
      <c r="A86" s="5"/>
      <c r="B86" s="5"/>
      <c r="C86" s="5"/>
      <c r="D86" s="5"/>
      <c r="E86" s="5"/>
      <c r="F86" s="5"/>
      <c r="G86" s="5"/>
      <c r="H86" s="5"/>
      <c r="I86" s="5"/>
    </row>
    <row r="87" spans="1:9" x14ac:dyDescent="0.35">
      <c r="A87" s="5"/>
      <c r="B87" s="5"/>
      <c r="C87" s="5"/>
      <c r="D87" s="5"/>
      <c r="E87" s="5"/>
      <c r="F87" s="5"/>
      <c r="G87" s="5"/>
      <c r="H87" s="5"/>
      <c r="I87" s="5"/>
    </row>
    <row r="88" spans="1:9" x14ac:dyDescent="0.35">
      <c r="A88" s="5"/>
      <c r="B88" s="5"/>
      <c r="C88" s="5"/>
      <c r="D88" s="5"/>
      <c r="E88" s="5"/>
      <c r="F88" s="5"/>
      <c r="G88" s="5"/>
      <c r="H88" s="5"/>
      <c r="I88" s="5"/>
    </row>
    <row r="89" spans="1:9" x14ac:dyDescent="0.35">
      <c r="A89" s="5"/>
      <c r="B89" s="5"/>
      <c r="C89" s="5"/>
      <c r="D89" s="5"/>
      <c r="E89" s="5"/>
      <c r="F89" s="5"/>
      <c r="G89" s="5"/>
      <c r="H89" s="5"/>
      <c r="I89" s="5"/>
    </row>
    <row r="90" spans="1:9" x14ac:dyDescent="0.35">
      <c r="A90" s="5"/>
      <c r="B90" s="5"/>
      <c r="C90" s="5"/>
      <c r="D90" s="5"/>
      <c r="E90" s="5"/>
      <c r="F90" s="5"/>
      <c r="G90" s="5"/>
      <c r="H90" s="5"/>
      <c r="I90" s="5"/>
    </row>
    <row r="91" spans="1:9" x14ac:dyDescent="0.35">
      <c r="A91" s="5"/>
      <c r="B91" s="5"/>
      <c r="C91" s="5"/>
      <c r="D91" s="5"/>
      <c r="E91" s="5"/>
      <c r="F91" s="5"/>
      <c r="G91" s="5"/>
      <c r="H91" s="5"/>
      <c r="I91" s="5"/>
    </row>
    <row r="92" spans="1:9" x14ac:dyDescent="0.35">
      <c r="A92" s="5"/>
      <c r="B92" s="5"/>
      <c r="C92" s="5"/>
      <c r="D92" s="5"/>
      <c r="E92" s="5"/>
      <c r="F92" s="5"/>
      <c r="G92" s="5"/>
      <c r="H92" s="5"/>
      <c r="I92" s="5"/>
    </row>
    <row r="93" spans="1:9" x14ac:dyDescent="0.35">
      <c r="A93" s="5"/>
      <c r="B93" s="5"/>
      <c r="C93" s="5"/>
      <c r="D93" s="5"/>
      <c r="E93" s="5"/>
      <c r="F93" s="5"/>
      <c r="G93" s="5"/>
      <c r="H93" s="5"/>
      <c r="I93" s="5"/>
    </row>
    <row r="94" spans="1:9" x14ac:dyDescent="0.35">
      <c r="A94" s="5"/>
      <c r="B94" s="5"/>
      <c r="C94" s="5"/>
      <c r="D94" s="5"/>
      <c r="E94" s="5"/>
      <c r="F94" s="5"/>
      <c r="G94" s="5"/>
      <c r="H94" s="5"/>
      <c r="I94" s="5"/>
    </row>
    <row r="95" spans="1:9" x14ac:dyDescent="0.35">
      <c r="A95" s="5"/>
      <c r="B95" s="5"/>
      <c r="C95" s="5"/>
      <c r="D95" s="5"/>
      <c r="E95" s="5"/>
      <c r="F95" s="5"/>
      <c r="G95" s="5"/>
      <c r="H95" s="5"/>
      <c r="I95" s="5"/>
    </row>
    <row r="96" spans="1:9" x14ac:dyDescent="0.35">
      <c r="A96" s="5"/>
      <c r="B96" s="5"/>
      <c r="C96" s="5"/>
      <c r="D96" s="5"/>
      <c r="E96" s="5"/>
      <c r="F96" s="5"/>
      <c r="G96" s="5"/>
      <c r="H96" s="5"/>
      <c r="I96" s="5"/>
    </row>
    <row r="97" spans="1:9" x14ac:dyDescent="0.35">
      <c r="A97" s="5"/>
      <c r="B97" s="5"/>
      <c r="C97" s="5"/>
      <c r="D97" s="5"/>
      <c r="E97" s="5"/>
      <c r="F97" s="5"/>
      <c r="G97" s="5"/>
      <c r="H97" s="5"/>
      <c r="I97" s="5"/>
    </row>
    <row r="98" spans="1:9" x14ac:dyDescent="0.35">
      <c r="A98" s="5"/>
      <c r="B98" s="5"/>
      <c r="C98" s="5"/>
      <c r="D98" s="5"/>
      <c r="E98" s="5"/>
      <c r="F98" s="5"/>
      <c r="G98" s="5"/>
      <c r="H98" s="5"/>
      <c r="I98" s="5"/>
    </row>
    <row r="99" spans="1:9" x14ac:dyDescent="0.35">
      <c r="A99" s="5"/>
      <c r="B99" s="5"/>
      <c r="C99" s="5"/>
      <c r="D99" s="5"/>
      <c r="E99" s="5"/>
      <c r="F99" s="5"/>
      <c r="G99" s="5"/>
      <c r="H99" s="5"/>
      <c r="I99" s="5"/>
    </row>
    <row r="100" spans="1:9" x14ac:dyDescent="0.35">
      <c r="A100" s="5"/>
      <c r="B100" s="5"/>
      <c r="C100" s="5"/>
      <c r="D100" s="5"/>
      <c r="E100" s="5"/>
      <c r="F100" s="5"/>
      <c r="G100" s="5"/>
      <c r="H100" s="5"/>
      <c r="I100" s="5"/>
    </row>
    <row r="101" spans="1:9" x14ac:dyDescent="0.35">
      <c r="A101" s="5"/>
      <c r="B101" s="5"/>
      <c r="C101" s="5"/>
      <c r="D101" s="5"/>
      <c r="E101" s="5"/>
      <c r="F101" s="5"/>
      <c r="G101" s="5"/>
      <c r="H101" s="5"/>
      <c r="I101" s="5"/>
    </row>
    <row r="102" spans="1:9" x14ac:dyDescent="0.35">
      <c r="A102" s="5"/>
      <c r="B102" s="5"/>
      <c r="C102" s="5"/>
      <c r="D102" s="5"/>
      <c r="E102" s="5"/>
      <c r="F102" s="5"/>
      <c r="G102" s="5"/>
      <c r="H102" s="5"/>
      <c r="I102" s="5"/>
    </row>
    <row r="103" spans="1:9" x14ac:dyDescent="0.35">
      <c r="A103" s="5"/>
      <c r="B103" s="5"/>
      <c r="C103" s="5"/>
      <c r="D103" s="5"/>
      <c r="E103" s="5"/>
      <c r="F103" s="5"/>
      <c r="G103" s="5"/>
      <c r="H103" s="5"/>
      <c r="I103" s="5"/>
    </row>
    <row r="104" spans="1:9" x14ac:dyDescent="0.35">
      <c r="A104" s="5"/>
      <c r="B104" s="5"/>
      <c r="C104" s="5"/>
      <c r="D104" s="5"/>
      <c r="E104" s="5"/>
      <c r="F104" s="5"/>
      <c r="G104" s="5"/>
      <c r="H104" s="5"/>
      <c r="I104" s="5"/>
    </row>
    <row r="105" spans="1:9" x14ac:dyDescent="0.35">
      <c r="A105" s="5"/>
      <c r="B105" s="5"/>
      <c r="C105" s="5"/>
      <c r="D105" s="5"/>
      <c r="E105" s="5"/>
      <c r="F105" s="5"/>
      <c r="G105" s="5"/>
      <c r="H105" s="5"/>
      <c r="I105" s="5"/>
    </row>
    <row r="106" spans="1:9" x14ac:dyDescent="0.35">
      <c r="A106" s="5"/>
      <c r="B106" s="5"/>
      <c r="C106" s="5"/>
      <c r="D106" s="5"/>
      <c r="E106" s="5"/>
      <c r="F106" s="5"/>
      <c r="G106" s="5"/>
      <c r="H106" s="5"/>
      <c r="I106" s="5"/>
    </row>
    <row r="107" spans="1:9" x14ac:dyDescent="0.35">
      <c r="A107" s="5"/>
      <c r="B107" s="5"/>
      <c r="C107" s="5"/>
      <c r="D107" s="5"/>
      <c r="E107" s="5"/>
      <c r="F107" s="5"/>
      <c r="G107" s="5"/>
      <c r="H107" s="5"/>
      <c r="I107" s="5"/>
    </row>
    <row r="108" spans="1:9" x14ac:dyDescent="0.35">
      <c r="A108" s="5"/>
      <c r="B108" s="5"/>
      <c r="C108" s="5"/>
      <c r="D108" s="5"/>
      <c r="E108" s="5"/>
      <c r="F108" s="5"/>
      <c r="G108" s="5"/>
      <c r="H108" s="5"/>
      <c r="I108" s="5"/>
    </row>
    <row r="109" spans="1:9" x14ac:dyDescent="0.35">
      <c r="A109" s="5"/>
      <c r="B109" s="5"/>
      <c r="C109" s="5"/>
      <c r="D109" s="5"/>
      <c r="E109" s="5"/>
      <c r="F109" s="5"/>
      <c r="G109" s="5"/>
      <c r="H109" s="5"/>
      <c r="I109" s="5"/>
    </row>
    <row r="110" spans="1:9" x14ac:dyDescent="0.35">
      <c r="A110" s="5"/>
      <c r="B110" s="5"/>
      <c r="C110" s="5"/>
      <c r="D110" s="5"/>
      <c r="E110" s="5"/>
      <c r="F110" s="5"/>
      <c r="G110" s="5"/>
      <c r="H110" s="5"/>
      <c r="I110" s="5"/>
    </row>
    <row r="111" spans="1:9" x14ac:dyDescent="0.35">
      <c r="A111" s="5"/>
      <c r="B111" s="5"/>
      <c r="C111" s="5"/>
      <c r="D111" s="5"/>
      <c r="E111" s="5"/>
      <c r="F111" s="5"/>
      <c r="G111" s="5"/>
      <c r="H111" s="5"/>
      <c r="I111" s="5"/>
    </row>
    <row r="112" spans="1:9" x14ac:dyDescent="0.35">
      <c r="A112" s="5"/>
      <c r="B112" s="5"/>
      <c r="C112" s="5"/>
      <c r="D112" s="5"/>
      <c r="E112" s="5"/>
      <c r="F112" s="5"/>
      <c r="G112" s="5"/>
      <c r="H112" s="5"/>
      <c r="I112" s="5"/>
    </row>
    <row r="113" spans="1:9" x14ac:dyDescent="0.35">
      <c r="A113" s="5"/>
      <c r="B113" s="5"/>
      <c r="C113" s="5"/>
      <c r="D113" s="5"/>
      <c r="E113" s="5"/>
      <c r="F113" s="5"/>
      <c r="G113" s="5"/>
      <c r="H113" s="5"/>
      <c r="I113" s="5"/>
    </row>
    <row r="114" spans="1:9" x14ac:dyDescent="0.35">
      <c r="A114" s="5"/>
      <c r="B114" s="5"/>
      <c r="C114" s="5"/>
      <c r="D114" s="5"/>
      <c r="E114" s="5"/>
      <c r="F114" s="5"/>
      <c r="G114" s="5"/>
      <c r="H114" s="5"/>
      <c r="I114" s="5"/>
    </row>
    <row r="115" spans="1:9" x14ac:dyDescent="0.35">
      <c r="A115" s="5"/>
      <c r="B115" s="5"/>
      <c r="C115" s="5"/>
      <c r="D115" s="5"/>
      <c r="E115" s="5"/>
      <c r="F115" s="5"/>
      <c r="G115" s="5"/>
      <c r="H115" s="5"/>
      <c r="I115" s="5"/>
    </row>
    <row r="116" spans="1:9" x14ac:dyDescent="0.35">
      <c r="A116" s="5"/>
      <c r="B116" s="5"/>
      <c r="C116" s="5"/>
      <c r="D116" s="5"/>
      <c r="E116" s="5"/>
      <c r="F116" s="5"/>
      <c r="G116" s="5"/>
      <c r="H116" s="5"/>
      <c r="I116" s="5"/>
    </row>
    <row r="117" spans="1:9" x14ac:dyDescent="0.35">
      <c r="A117" s="5"/>
      <c r="B117" s="5"/>
      <c r="C117" s="5"/>
      <c r="D117" s="5"/>
      <c r="E117" s="5"/>
      <c r="F117" s="5"/>
      <c r="G117" s="5"/>
      <c r="H117" s="5"/>
      <c r="I117" s="5"/>
    </row>
    <row r="118" spans="1:9" x14ac:dyDescent="0.35">
      <c r="A118" s="5"/>
      <c r="B118" s="5"/>
      <c r="C118" s="5"/>
      <c r="D118" s="5"/>
      <c r="E118" s="5"/>
      <c r="F118" s="5"/>
      <c r="G118" s="5"/>
      <c r="H118" s="5"/>
      <c r="I118" s="5"/>
    </row>
    <row r="119" spans="1:9" x14ac:dyDescent="0.35">
      <c r="A119" s="5"/>
      <c r="B119" s="5"/>
      <c r="C119" s="5"/>
      <c r="D119" s="5"/>
      <c r="E119" s="5"/>
      <c r="F119" s="5"/>
      <c r="G119" s="5"/>
      <c r="H119" s="5"/>
      <c r="I119" s="5"/>
    </row>
    <row r="120" spans="1:9" x14ac:dyDescent="0.35">
      <c r="A120" s="5"/>
      <c r="B120" s="5"/>
      <c r="C120" s="5"/>
      <c r="D120" s="5"/>
      <c r="E120" s="5"/>
      <c r="F120" s="5"/>
      <c r="G120" s="5"/>
      <c r="H120" s="5"/>
      <c r="I120" s="5"/>
    </row>
    <row r="121" spans="1:9" x14ac:dyDescent="0.35">
      <c r="A121" s="5"/>
      <c r="B121" s="5"/>
      <c r="C121" s="5"/>
      <c r="D121" s="5"/>
      <c r="E121" s="5"/>
      <c r="F121" s="5"/>
      <c r="G121" s="5"/>
      <c r="H121" s="5"/>
      <c r="I121" s="5"/>
    </row>
    <row r="122" spans="1:9" x14ac:dyDescent="0.35">
      <c r="A122" s="5"/>
      <c r="B122" s="5"/>
      <c r="C122" s="5"/>
      <c r="D122" s="5"/>
      <c r="E122" s="5"/>
      <c r="F122" s="5"/>
      <c r="G122" s="5"/>
      <c r="H122" s="5"/>
      <c r="I122" s="5"/>
    </row>
    <row r="123" spans="1:9" x14ac:dyDescent="0.35">
      <c r="A123" s="5"/>
      <c r="B123" s="5"/>
      <c r="C123" s="5"/>
      <c r="D123" s="5"/>
      <c r="E123" s="5"/>
      <c r="F123" s="5"/>
      <c r="G123" s="5"/>
      <c r="H123" s="5"/>
      <c r="I123" s="5"/>
    </row>
    <row r="124" spans="1:9" x14ac:dyDescent="0.35">
      <c r="A124" s="5"/>
      <c r="B124" s="5"/>
      <c r="C124" s="5"/>
      <c r="D124" s="5"/>
      <c r="E124" s="5"/>
      <c r="F124" s="5"/>
      <c r="G124" s="5"/>
      <c r="H124" s="5"/>
      <c r="I124" s="5"/>
    </row>
    <row r="125" spans="1:9" x14ac:dyDescent="0.35">
      <c r="A125" s="5"/>
      <c r="B125" s="5"/>
      <c r="C125" s="5"/>
      <c r="D125" s="5"/>
      <c r="E125" s="5"/>
      <c r="F125" s="5"/>
      <c r="G125" s="5"/>
      <c r="H125" s="5"/>
      <c r="I125" s="5"/>
    </row>
    <row r="126" spans="1:9" x14ac:dyDescent="0.35">
      <c r="A126" s="5"/>
      <c r="B126" s="5"/>
      <c r="C126" s="5"/>
      <c r="D126" s="5"/>
      <c r="E126" s="5"/>
      <c r="F126" s="5"/>
      <c r="G126" s="5"/>
      <c r="H126" s="5"/>
      <c r="I126" s="5"/>
    </row>
    <row r="127" spans="1:9" x14ac:dyDescent="0.35">
      <c r="A127" s="5"/>
      <c r="B127" s="5"/>
      <c r="C127" s="5"/>
      <c r="D127" s="5"/>
      <c r="E127" s="5"/>
      <c r="F127" s="5"/>
      <c r="G127" s="5"/>
      <c r="H127" s="5"/>
      <c r="I127" s="5"/>
    </row>
    <row r="128" spans="1:9" x14ac:dyDescent="0.35">
      <c r="A128" s="5"/>
      <c r="B128" s="5"/>
      <c r="C128" s="5"/>
      <c r="D128" s="5"/>
      <c r="E128" s="5"/>
      <c r="F128" s="5"/>
      <c r="G128" s="5"/>
      <c r="H128" s="5"/>
      <c r="I128" s="5"/>
    </row>
    <row r="129" spans="1:9" x14ac:dyDescent="0.35">
      <c r="A129" s="5"/>
      <c r="B129" s="5"/>
      <c r="C129" s="5"/>
      <c r="D129" s="5"/>
      <c r="E129" s="5"/>
      <c r="F129" s="5"/>
      <c r="G129" s="5"/>
      <c r="H129" s="5"/>
      <c r="I129" s="5"/>
    </row>
    <row r="130" spans="1:9" x14ac:dyDescent="0.35">
      <c r="A130" s="5"/>
      <c r="B130" s="5"/>
      <c r="C130" s="5"/>
      <c r="D130" s="5"/>
      <c r="E130" s="5"/>
      <c r="F130" s="5"/>
      <c r="G130" s="5"/>
      <c r="H130" s="5"/>
      <c r="I130" s="5"/>
    </row>
    <row r="131" spans="1:9" x14ac:dyDescent="0.35">
      <c r="A131" s="5"/>
      <c r="B131" s="5"/>
      <c r="C131" s="5"/>
      <c r="D131" s="5"/>
      <c r="E131" s="5"/>
      <c r="F131" s="5"/>
      <c r="G131" s="5"/>
      <c r="H131" s="5"/>
      <c r="I131" s="5"/>
    </row>
    <row r="132" spans="1:9" x14ac:dyDescent="0.35">
      <c r="A132" s="5"/>
      <c r="B132" s="5"/>
      <c r="C132" s="5"/>
      <c r="D132" s="5"/>
      <c r="E132" s="5"/>
      <c r="F132" s="5"/>
      <c r="G132" s="5"/>
      <c r="H132" s="5"/>
      <c r="I132" s="5"/>
    </row>
    <row r="133" spans="1:9" x14ac:dyDescent="0.35">
      <c r="A133" s="5"/>
      <c r="B133" s="5"/>
      <c r="C133" s="5"/>
      <c r="D133" s="5"/>
      <c r="E133" s="5"/>
      <c r="F133" s="5"/>
      <c r="G133" s="5"/>
      <c r="H133" s="5"/>
      <c r="I133" s="5"/>
    </row>
    <row r="134" spans="1:9" x14ac:dyDescent="0.35">
      <c r="A134" s="5"/>
      <c r="B134" s="5"/>
      <c r="C134" s="5"/>
      <c r="D134" s="5"/>
      <c r="E134" s="5"/>
      <c r="F134" s="5"/>
      <c r="G134" s="5"/>
      <c r="H134" s="5"/>
      <c r="I134" s="5"/>
    </row>
    <row r="135" spans="1:9" x14ac:dyDescent="0.35">
      <c r="A135" s="5"/>
      <c r="B135" s="5"/>
      <c r="C135" s="5"/>
      <c r="D135" s="5"/>
      <c r="E135" s="5"/>
      <c r="F135" s="5"/>
      <c r="G135" s="5"/>
      <c r="H135" s="5"/>
      <c r="I135" s="5"/>
    </row>
    <row r="136" spans="1:9" x14ac:dyDescent="0.35">
      <c r="A136" s="5"/>
      <c r="B136" s="5"/>
      <c r="C136" s="5"/>
      <c r="D136" s="5"/>
      <c r="E136" s="5"/>
      <c r="F136" s="5"/>
      <c r="G136" s="5"/>
      <c r="H136" s="5"/>
      <c r="I136" s="5"/>
    </row>
    <row r="137" spans="1:9" x14ac:dyDescent="0.35">
      <c r="A137" s="5"/>
      <c r="B137" s="5"/>
      <c r="C137" s="5"/>
      <c r="D137" s="5"/>
      <c r="E137" s="5"/>
      <c r="F137" s="5"/>
      <c r="G137" s="5"/>
      <c r="H137" s="5"/>
      <c r="I137" s="5"/>
    </row>
    <row r="138" spans="1:9" x14ac:dyDescent="0.35">
      <c r="A138" s="5"/>
      <c r="B138" s="5"/>
      <c r="C138" s="5"/>
      <c r="D138" s="5"/>
      <c r="E138" s="5"/>
      <c r="F138" s="5"/>
      <c r="G138" s="5"/>
      <c r="H138" s="5"/>
      <c r="I138" s="5"/>
    </row>
    <row r="139" spans="1:9" x14ac:dyDescent="0.35">
      <c r="A139" s="5"/>
      <c r="B139" s="5"/>
      <c r="C139" s="5"/>
      <c r="D139" s="5"/>
      <c r="E139" s="5"/>
      <c r="F139" s="5"/>
      <c r="G139" s="5"/>
      <c r="H139" s="5"/>
      <c r="I139" s="5"/>
    </row>
    <row r="140" spans="1:9" x14ac:dyDescent="0.35">
      <c r="A140" s="5"/>
      <c r="B140" s="5"/>
      <c r="C140" s="5"/>
      <c r="D140" s="5"/>
      <c r="E140" s="5"/>
      <c r="F140" s="5"/>
      <c r="G140" s="5"/>
      <c r="H140" s="5"/>
      <c r="I140" s="5"/>
    </row>
    <row r="141" spans="1:9" x14ac:dyDescent="0.35">
      <c r="A141" s="5"/>
      <c r="B141" s="5"/>
      <c r="C141" s="5"/>
      <c r="D141" s="5"/>
      <c r="E141" s="5"/>
      <c r="F141" s="5"/>
      <c r="G141" s="5"/>
      <c r="H141" s="5"/>
      <c r="I141" s="5"/>
    </row>
    <row r="142" spans="1:9" x14ac:dyDescent="0.35">
      <c r="A142" s="5"/>
      <c r="B142" s="5"/>
      <c r="C142" s="5"/>
      <c r="D142" s="5"/>
      <c r="E142" s="5"/>
      <c r="F142" s="5"/>
      <c r="G142" s="5"/>
      <c r="H142" s="5"/>
      <c r="I142" s="5"/>
    </row>
    <row r="143" spans="1:9" x14ac:dyDescent="0.35">
      <c r="A143" s="5"/>
      <c r="B143" s="5"/>
      <c r="C143" s="5"/>
      <c r="D143" s="5"/>
      <c r="E143" s="5"/>
      <c r="F143" s="5"/>
      <c r="G143" s="5"/>
      <c r="H143" s="5"/>
      <c r="I143" s="5"/>
    </row>
    <row r="144" spans="1:9" x14ac:dyDescent="0.35">
      <c r="A144" s="5"/>
      <c r="B144" s="5"/>
      <c r="C144" s="5"/>
      <c r="D144" s="5"/>
      <c r="E144" s="5"/>
      <c r="F144" s="5"/>
      <c r="G144" s="5"/>
      <c r="H144" s="5"/>
      <c r="I144" s="5"/>
    </row>
    <row r="145" spans="1:9" x14ac:dyDescent="0.35">
      <c r="A145" s="5"/>
      <c r="B145" s="5"/>
      <c r="C145" s="5"/>
      <c r="D145" s="5"/>
      <c r="E145" s="5"/>
      <c r="F145" s="5"/>
      <c r="G145" s="5"/>
      <c r="H145" s="5"/>
      <c r="I145" s="5"/>
    </row>
    <row r="146" spans="1:9" x14ac:dyDescent="0.35">
      <c r="A146" s="5"/>
      <c r="B146" s="5"/>
      <c r="C146" s="5"/>
      <c r="D146" s="5"/>
      <c r="E146" s="5"/>
      <c r="F146" s="5"/>
      <c r="G146" s="5"/>
      <c r="H146" s="5"/>
      <c r="I146" s="5"/>
    </row>
    <row r="147" spans="1:9" x14ac:dyDescent="0.35">
      <c r="A147" s="5"/>
      <c r="B147" s="5"/>
      <c r="C147" s="5"/>
      <c r="D147" s="5"/>
      <c r="E147" s="5"/>
      <c r="F147" s="5"/>
      <c r="G147" s="5"/>
      <c r="H147" s="5"/>
      <c r="I147" s="5"/>
    </row>
    <row r="148" spans="1:9" x14ac:dyDescent="0.35">
      <c r="A148" s="5"/>
      <c r="B148" s="5"/>
      <c r="C148" s="5"/>
      <c r="D148" s="5"/>
      <c r="E148" s="5"/>
      <c r="F148" s="5"/>
      <c r="G148" s="5"/>
      <c r="H148" s="5"/>
      <c r="I148" s="5"/>
    </row>
    <row r="149" spans="1:9" x14ac:dyDescent="0.35">
      <c r="A149" s="5"/>
      <c r="B149" s="5"/>
      <c r="C149" s="5"/>
      <c r="D149" s="5"/>
      <c r="E149" s="5"/>
      <c r="F149" s="5"/>
      <c r="G149" s="5"/>
      <c r="H149" s="5"/>
      <c r="I149" s="5"/>
    </row>
    <row r="150" spans="1:9" x14ac:dyDescent="0.35">
      <c r="A150" s="5"/>
      <c r="B150" s="5"/>
      <c r="C150" s="5"/>
      <c r="D150" s="5"/>
      <c r="E150" s="5"/>
      <c r="F150" s="5"/>
      <c r="G150" s="5"/>
      <c r="H150" s="5"/>
      <c r="I150" s="5"/>
    </row>
    <row r="151" spans="1:9" x14ac:dyDescent="0.35">
      <c r="A151" s="5"/>
      <c r="B151" s="5"/>
      <c r="C151" s="5"/>
      <c r="D151" s="5"/>
      <c r="E151" s="5"/>
      <c r="F151" s="5"/>
      <c r="G151" s="5"/>
      <c r="H151" s="5"/>
      <c r="I151" s="5"/>
    </row>
    <row r="152" spans="1:9" x14ac:dyDescent="0.35">
      <c r="A152" s="5"/>
      <c r="B152" s="5"/>
      <c r="C152" s="5"/>
      <c r="D152" s="5"/>
      <c r="E152" s="5"/>
      <c r="F152" s="5"/>
      <c r="G152" s="5"/>
      <c r="H152" s="5"/>
      <c r="I152" s="5"/>
    </row>
    <row r="153" spans="1:9" x14ac:dyDescent="0.35">
      <c r="A153" s="5"/>
      <c r="B153" s="5"/>
      <c r="C153" s="5"/>
      <c r="D153" s="5"/>
      <c r="E153" s="5"/>
      <c r="F153" s="5"/>
      <c r="G153" s="5"/>
      <c r="H153" s="5"/>
      <c r="I153" s="5"/>
    </row>
    <row r="154" spans="1:9" x14ac:dyDescent="0.35">
      <c r="A154" s="5"/>
      <c r="B154" s="5"/>
      <c r="C154" s="5"/>
      <c r="D154" s="5"/>
      <c r="E154" s="5"/>
      <c r="F154" s="5"/>
      <c r="G154" s="5"/>
      <c r="H154" s="5"/>
      <c r="I154" s="5"/>
    </row>
    <row r="155" spans="1:9" x14ac:dyDescent="0.35">
      <c r="A155" s="5"/>
      <c r="B155" s="5"/>
      <c r="C155" s="5"/>
      <c r="D155" s="5"/>
      <c r="E155" s="5"/>
      <c r="F155" s="5"/>
      <c r="G155" s="5"/>
      <c r="H155" s="5"/>
      <c r="I155" s="5"/>
    </row>
    <row r="156" spans="1:9" x14ac:dyDescent="0.35">
      <c r="A156" s="5"/>
      <c r="B156" s="5"/>
      <c r="C156" s="5"/>
      <c r="D156" s="5"/>
      <c r="E156" s="5"/>
      <c r="F156" s="5"/>
      <c r="G156" s="5"/>
      <c r="H156" s="5"/>
      <c r="I156" s="5"/>
    </row>
    <row r="157" spans="1:9" x14ac:dyDescent="0.35">
      <c r="A157" s="5"/>
      <c r="B157" s="5"/>
      <c r="C157" s="5"/>
      <c r="D157" s="5"/>
      <c r="E157" s="5"/>
      <c r="F157" s="5"/>
      <c r="G157" s="5"/>
      <c r="H157" s="5"/>
      <c r="I157" s="5"/>
    </row>
    <row r="158" spans="1:9" x14ac:dyDescent="0.35">
      <c r="A158" s="5"/>
      <c r="B158" s="5"/>
      <c r="C158" s="5"/>
      <c r="D158" s="5"/>
      <c r="E158" s="5"/>
      <c r="F158" s="5"/>
      <c r="G158" s="5"/>
      <c r="H158" s="5"/>
      <c r="I158" s="5"/>
    </row>
    <row r="159" spans="1:9" x14ac:dyDescent="0.35">
      <c r="A159" s="5"/>
      <c r="B159" s="5"/>
      <c r="C159" s="5"/>
      <c r="D159" s="5"/>
      <c r="E159" s="5"/>
      <c r="F159" s="5"/>
      <c r="G159" s="5"/>
      <c r="H159" s="5"/>
      <c r="I159" s="5"/>
    </row>
    <row r="160" spans="1:9" x14ac:dyDescent="0.35">
      <c r="A160" s="5"/>
      <c r="B160" s="5"/>
      <c r="C160" s="5"/>
      <c r="D160" s="5"/>
      <c r="E160" s="5"/>
      <c r="F160" s="5"/>
      <c r="G160" s="5"/>
      <c r="H160" s="5"/>
      <c r="I160" s="5"/>
    </row>
    <row r="161" spans="1:9" x14ac:dyDescent="0.35">
      <c r="A161" s="5"/>
      <c r="B161" s="5"/>
      <c r="C161" s="5"/>
      <c r="D161" s="5"/>
      <c r="E161" s="5"/>
      <c r="F161" s="5"/>
      <c r="G161" s="5"/>
      <c r="H161" s="5"/>
      <c r="I161" s="5"/>
    </row>
    <row r="162" spans="1:9" x14ac:dyDescent="0.35">
      <c r="A162" s="5"/>
      <c r="B162" s="5"/>
      <c r="C162" s="5"/>
      <c r="D162" s="5"/>
      <c r="E162" s="5"/>
      <c r="F162" s="5"/>
      <c r="G162" s="5"/>
      <c r="H162" s="5"/>
      <c r="I162" s="5"/>
    </row>
    <row r="163" spans="1:9" x14ac:dyDescent="0.35">
      <c r="A163" s="5"/>
      <c r="B163" s="5"/>
      <c r="C163" s="5"/>
      <c r="D163" s="5"/>
      <c r="E163" s="5"/>
      <c r="F163" s="5"/>
      <c r="G163" s="5"/>
      <c r="H163" s="5"/>
      <c r="I163" s="5"/>
    </row>
    <row r="164" spans="1:9" x14ac:dyDescent="0.35">
      <c r="A164" s="5"/>
      <c r="B164" s="5"/>
      <c r="C164" s="5"/>
      <c r="D164" s="5"/>
      <c r="E164" s="5"/>
      <c r="F164" s="5"/>
      <c r="G164" s="5"/>
      <c r="H164" s="5"/>
      <c r="I164" s="5"/>
    </row>
    <row r="165" spans="1:9" x14ac:dyDescent="0.35">
      <c r="A165" s="5"/>
      <c r="B165" s="5"/>
      <c r="C165" s="5"/>
      <c r="D165" s="5"/>
      <c r="E165" s="5"/>
      <c r="F165" s="5"/>
      <c r="G165" s="5"/>
      <c r="H165" s="5"/>
      <c r="I165" s="5"/>
    </row>
    <row r="166" spans="1:9" x14ac:dyDescent="0.35">
      <c r="A166" s="5"/>
      <c r="B166" s="5"/>
      <c r="C166" s="5"/>
      <c r="D166" s="5"/>
      <c r="E166" s="5"/>
      <c r="F166" s="5"/>
      <c r="G166" s="5"/>
      <c r="H166" s="5"/>
      <c r="I166" s="5"/>
    </row>
    <row r="167" spans="1:9" x14ac:dyDescent="0.35">
      <c r="A167" s="5"/>
      <c r="B167" s="5"/>
      <c r="C167" s="5"/>
      <c r="D167" s="5"/>
      <c r="E167" s="5"/>
      <c r="F167" s="5"/>
      <c r="G167" s="5"/>
      <c r="H167" s="5"/>
      <c r="I167" s="5"/>
    </row>
    <row r="168" spans="1:9" x14ac:dyDescent="0.35">
      <c r="A168" s="5"/>
      <c r="B168" s="5"/>
      <c r="C168" s="5"/>
      <c r="D168" s="5"/>
      <c r="E168" s="5"/>
      <c r="F168" s="5"/>
      <c r="G168" s="5"/>
      <c r="H168" s="5"/>
      <c r="I168" s="5"/>
    </row>
    <row r="169" spans="1:9" x14ac:dyDescent="0.35">
      <c r="A169" s="5"/>
      <c r="B169" s="5"/>
      <c r="C169" s="5"/>
      <c r="D169" s="5"/>
      <c r="E169" s="5"/>
      <c r="F169" s="5"/>
      <c r="G169" s="5"/>
      <c r="H169" s="5"/>
      <c r="I169" s="5"/>
    </row>
    <row r="170" spans="1:9" x14ac:dyDescent="0.35">
      <c r="A170" s="5"/>
      <c r="B170" s="5"/>
      <c r="C170" s="5"/>
      <c r="D170" s="5"/>
      <c r="E170" s="5"/>
      <c r="F170" s="5"/>
      <c r="G170" s="5"/>
      <c r="H170" s="5"/>
      <c r="I170" s="5"/>
    </row>
    <row r="171" spans="1:9" x14ac:dyDescent="0.35">
      <c r="A171" s="5"/>
      <c r="B171" s="5"/>
      <c r="C171" s="5"/>
      <c r="D171" s="5"/>
      <c r="E171" s="5"/>
      <c r="F171" s="5"/>
      <c r="G171" s="5"/>
      <c r="H171" s="5"/>
      <c r="I171" s="5"/>
    </row>
    <row r="172" spans="1:9" x14ac:dyDescent="0.35">
      <c r="A172" s="5"/>
      <c r="B172" s="5"/>
      <c r="C172" s="5"/>
      <c r="D172" s="5"/>
      <c r="E172" s="5"/>
      <c r="F172" s="5"/>
      <c r="G172" s="5"/>
      <c r="H172" s="5"/>
      <c r="I172" s="5"/>
    </row>
    <row r="173" spans="1:9" x14ac:dyDescent="0.35">
      <c r="A173" s="5"/>
      <c r="B173" s="5"/>
      <c r="C173" s="5"/>
      <c r="D173" s="5"/>
      <c r="E173" s="5"/>
      <c r="F173" s="5"/>
      <c r="G173" s="5"/>
      <c r="H173" s="5"/>
      <c r="I173" s="5"/>
    </row>
    <row r="174" spans="1:9" x14ac:dyDescent="0.35">
      <c r="A174" s="5"/>
      <c r="B174" s="5"/>
      <c r="C174" s="5"/>
      <c r="D174" s="5"/>
      <c r="E174" s="5"/>
      <c r="F174" s="5"/>
      <c r="G174" s="5"/>
      <c r="H174" s="5"/>
      <c r="I174" s="5"/>
    </row>
    <row r="175" spans="1:9" x14ac:dyDescent="0.35">
      <c r="A175" s="5"/>
      <c r="B175" s="5"/>
      <c r="C175" s="5"/>
      <c r="D175" s="5"/>
      <c r="E175" s="5"/>
      <c r="F175" s="5"/>
      <c r="G175" s="5"/>
      <c r="H175" s="5"/>
      <c r="I175" s="5"/>
    </row>
    <row r="176" spans="1:9" x14ac:dyDescent="0.35">
      <c r="A176" s="5"/>
      <c r="B176" s="5"/>
      <c r="C176" s="5"/>
      <c r="D176" s="5"/>
      <c r="E176" s="5"/>
      <c r="F176" s="5"/>
      <c r="G176" s="5"/>
      <c r="H176" s="5"/>
      <c r="I176" s="5"/>
    </row>
    <row r="177" spans="1:9" x14ac:dyDescent="0.35">
      <c r="A177" s="5"/>
      <c r="B177" s="5"/>
      <c r="C177" s="5"/>
      <c r="D177" s="5"/>
      <c r="E177" s="5"/>
      <c r="F177" s="5"/>
      <c r="G177" s="5"/>
      <c r="H177" s="5"/>
      <c r="I177" s="5"/>
    </row>
    <row r="178" spans="1:9" x14ac:dyDescent="0.35">
      <c r="A178" s="5"/>
      <c r="B178" s="5"/>
      <c r="C178" s="5"/>
      <c r="D178" s="5"/>
      <c r="E178" s="5"/>
      <c r="F178" s="5"/>
      <c r="G178" s="5"/>
      <c r="H178" s="5"/>
      <c r="I178" s="5"/>
    </row>
    <row r="179" spans="1:9" x14ac:dyDescent="0.35">
      <c r="A179" s="5"/>
      <c r="B179" s="5"/>
      <c r="C179" s="5"/>
      <c r="D179" s="5"/>
      <c r="E179" s="5"/>
      <c r="F179" s="5"/>
      <c r="G179" s="5"/>
      <c r="H179" s="5"/>
      <c r="I179" s="5"/>
    </row>
    <row r="180" spans="1:9" x14ac:dyDescent="0.35">
      <c r="A180" s="5"/>
      <c r="B180" s="5"/>
      <c r="C180" s="5"/>
      <c r="D180" s="5"/>
      <c r="E180" s="5"/>
      <c r="F180" s="5"/>
      <c r="G180" s="5"/>
      <c r="H180" s="5"/>
      <c r="I180" s="5"/>
    </row>
    <row r="181" spans="1:9" x14ac:dyDescent="0.35">
      <c r="A181" s="5"/>
      <c r="B181" s="5"/>
      <c r="C181" s="5"/>
      <c r="D181" s="5"/>
      <c r="E181" s="5"/>
      <c r="F181" s="5"/>
      <c r="G181" s="5"/>
      <c r="H181" s="5"/>
      <c r="I181" s="5"/>
    </row>
    <row r="182" spans="1:9" x14ac:dyDescent="0.35">
      <c r="A182" s="5"/>
      <c r="B182" s="5"/>
      <c r="C182" s="5"/>
      <c r="D182" s="5"/>
      <c r="E182" s="5"/>
      <c r="F182" s="5"/>
      <c r="G182" s="5"/>
      <c r="H182" s="5"/>
      <c r="I182" s="5"/>
    </row>
    <row r="183" spans="1:9" x14ac:dyDescent="0.35">
      <c r="A183" s="5"/>
      <c r="B183" s="5"/>
      <c r="C183" s="5"/>
      <c r="D183" s="5"/>
      <c r="E183" s="5"/>
      <c r="F183" s="5"/>
      <c r="G183" s="5"/>
      <c r="H183" s="5"/>
      <c r="I183" s="5"/>
    </row>
    <row r="184" spans="1:9" x14ac:dyDescent="0.35">
      <c r="A184" s="5"/>
      <c r="B184" s="5"/>
      <c r="C184" s="5"/>
      <c r="D184" s="5"/>
      <c r="E184" s="5"/>
      <c r="F184" s="5"/>
      <c r="G184" s="5"/>
      <c r="H184" s="5"/>
      <c r="I184" s="5"/>
    </row>
    <row r="185" spans="1:9" x14ac:dyDescent="0.35">
      <c r="A185" s="5"/>
      <c r="B185" s="5"/>
      <c r="C185" s="5"/>
      <c r="D185" s="5"/>
      <c r="E185" s="5"/>
      <c r="F185" s="5"/>
      <c r="G185" s="5"/>
      <c r="H185" s="5"/>
      <c r="I185" s="5"/>
    </row>
    <row r="186" spans="1:9" x14ac:dyDescent="0.35">
      <c r="A186" s="5"/>
      <c r="B186" s="5"/>
      <c r="C186" s="5"/>
      <c r="D186" s="5"/>
      <c r="E186" s="5"/>
      <c r="F186" s="5"/>
      <c r="G186" s="5"/>
      <c r="H186" s="5"/>
      <c r="I186" s="5"/>
    </row>
    <row r="187" spans="1:9" x14ac:dyDescent="0.35">
      <c r="A187" s="5"/>
      <c r="B187" s="5"/>
      <c r="C187" s="5"/>
      <c r="D187" s="5"/>
      <c r="E187" s="5"/>
      <c r="F187" s="5"/>
      <c r="G187" s="5"/>
      <c r="H187" s="5"/>
      <c r="I187" s="5"/>
    </row>
    <row r="188" spans="1:9" x14ac:dyDescent="0.35">
      <c r="A188" s="5"/>
      <c r="B188" s="5"/>
      <c r="C188" s="5"/>
      <c r="D188" s="5"/>
      <c r="E188" s="5"/>
      <c r="F188" s="5"/>
      <c r="G188" s="5"/>
      <c r="H188" s="5"/>
      <c r="I188" s="5"/>
    </row>
    <row r="189" spans="1:9" x14ac:dyDescent="0.35">
      <c r="A189" s="5"/>
      <c r="B189" s="5"/>
      <c r="C189" s="5"/>
      <c r="D189" s="5"/>
      <c r="E189" s="5"/>
      <c r="F189" s="5"/>
      <c r="G189" s="5"/>
      <c r="H189" s="5"/>
      <c r="I189" s="5"/>
    </row>
    <row r="190" spans="1:9" x14ac:dyDescent="0.35">
      <c r="A190" s="5"/>
      <c r="B190" s="5"/>
      <c r="C190" s="5"/>
      <c r="D190" s="5"/>
      <c r="E190" s="5"/>
      <c r="F190" s="5"/>
      <c r="G190" s="5"/>
      <c r="H190" s="5"/>
      <c r="I190" s="5"/>
    </row>
    <row r="191" spans="1:9" x14ac:dyDescent="0.35">
      <c r="A191" s="5"/>
      <c r="B191" s="5"/>
      <c r="C191" s="5"/>
      <c r="D191" s="5"/>
      <c r="E191" s="5"/>
      <c r="F191" s="5"/>
      <c r="G191" s="5"/>
      <c r="H191" s="5"/>
      <c r="I191" s="5"/>
    </row>
    <row r="192" spans="1:9" x14ac:dyDescent="0.35">
      <c r="A192" s="5"/>
      <c r="B192" s="5"/>
      <c r="C192" s="5"/>
      <c r="D192" s="5"/>
      <c r="E192" s="5"/>
      <c r="F192" s="5"/>
      <c r="G192" s="5"/>
      <c r="H192" s="5"/>
      <c r="I192" s="5"/>
    </row>
  </sheetData>
  <mergeCells count="8">
    <mergeCell ref="A7:I7"/>
    <mergeCell ref="F8:H8"/>
    <mergeCell ref="I8:I9"/>
    <mergeCell ref="A8:A9"/>
    <mergeCell ref="B8:B9"/>
    <mergeCell ref="C8:C9"/>
    <mergeCell ref="D8:D9"/>
    <mergeCell ref="E8:E9"/>
  </mergeCells>
  <conditionalFormatting sqref="E11:E20 E24:E34">
    <cfRule type="expression" dxfId="3" priority="69">
      <formula>C11&lt;&gt;"Fixed"</formula>
    </cfRule>
  </conditionalFormatting>
  <conditionalFormatting sqref="D11:D20 D24:D34">
    <cfRule type="expression" dxfId="2" priority="68">
      <formula>C11&lt;&gt;"Variable"</formula>
    </cfRule>
  </conditionalFormatting>
  <conditionalFormatting sqref="E38:E40">
    <cfRule type="expression" dxfId="1" priority="2">
      <formula>C38&lt;&gt;"Fixed"</formula>
    </cfRule>
  </conditionalFormatting>
  <conditionalFormatting sqref="D38:D40">
    <cfRule type="expression" dxfId="0" priority="1">
      <formula>C38&lt;&gt;"Variable"</formula>
    </cfRule>
  </conditionalFormatting>
  <dataValidations count="3">
    <dataValidation allowBlank="1" showInputMessage="1" sqref="C8:D8 C21:C23 A7:A20 D11:D44 B8:B1048576 F11:I1048576 E8:I10 F1:CZ1 B1:E6 F2:I6 DA1:XFD1048576 J2:CZ1048576"/>
    <dataValidation type="list" allowBlank="1" showInputMessage="1" sqref="E11:E44">
      <formula1>$B$2:$B$6</formula1>
    </dataValidation>
    <dataValidation type="list" allowBlank="1" showInputMessage="1" sqref="C11:C20 C24:C34 C44 C38:C40">
      <formula1>$C$2:$C$4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73040"/>
  </sheetPr>
  <dimension ref="A1:K151"/>
  <sheetViews>
    <sheetView zoomScale="150" zoomScaleNormal="150" workbookViewId="0">
      <pane ySplit="3" topLeftCell="A55" activePane="bottomLeft" state="frozen"/>
      <selection pane="bottomLeft" activeCell="A37" sqref="A37"/>
    </sheetView>
  </sheetViews>
  <sheetFormatPr defaultColWidth="10.83203125" defaultRowHeight="15.5" x14ac:dyDescent="0.35"/>
  <cols>
    <col min="1" max="1" width="31" style="112" bestFit="1" customWidth="1"/>
    <col min="2" max="2" width="11.58203125" bestFit="1" customWidth="1"/>
    <col min="6" max="8" width="11.58203125" bestFit="1" customWidth="1"/>
    <col min="9" max="9" width="41.08203125" customWidth="1"/>
    <col min="11" max="11" width="0" hidden="1" customWidth="1"/>
  </cols>
  <sheetData>
    <row r="1" spans="1:11" s="5" customFormat="1" ht="21.5" thickBot="1" x14ac:dyDescent="0.55000000000000004">
      <c r="A1" s="179" t="s">
        <v>46</v>
      </c>
      <c r="B1" s="180"/>
      <c r="C1" s="185"/>
      <c r="D1" s="185"/>
      <c r="E1" s="185"/>
      <c r="F1" s="180"/>
      <c r="G1" s="180"/>
      <c r="H1" s="180"/>
      <c r="I1" s="181"/>
      <c r="K1" s="120">
        <v>0</v>
      </c>
    </row>
    <row r="2" spans="1:11" s="5" customFormat="1" ht="18.75" customHeight="1" thickBot="1" x14ac:dyDescent="0.4">
      <c r="A2" s="186"/>
      <c r="B2" s="187" t="s">
        <v>47</v>
      </c>
      <c r="C2" s="188" t="s">
        <v>48</v>
      </c>
      <c r="D2" s="188" t="s">
        <v>49</v>
      </c>
      <c r="E2" s="188" t="s">
        <v>50</v>
      </c>
      <c r="F2" s="189" t="s">
        <v>51</v>
      </c>
      <c r="G2" s="182"/>
      <c r="H2" s="182"/>
      <c r="I2" s="183" t="s">
        <v>24</v>
      </c>
      <c r="K2" s="118">
        <v>0.01</v>
      </c>
    </row>
    <row r="3" spans="1:11" s="6" customFormat="1" ht="42" customHeight="1" x14ac:dyDescent="0.35">
      <c r="A3" s="186"/>
      <c r="B3" s="187"/>
      <c r="C3" s="187"/>
      <c r="D3" s="187"/>
      <c r="E3" s="187"/>
      <c r="F3" s="170" t="s">
        <v>52</v>
      </c>
      <c r="G3" s="171" t="s">
        <v>53</v>
      </c>
      <c r="H3" s="171" t="s">
        <v>54</v>
      </c>
      <c r="I3" s="183"/>
      <c r="K3" s="118">
        <v>0.02</v>
      </c>
    </row>
    <row r="4" spans="1:11" s="5" customFormat="1" x14ac:dyDescent="0.35">
      <c r="A4" s="107" t="s">
        <v>46</v>
      </c>
      <c r="B4" s="55"/>
      <c r="C4" s="101"/>
      <c r="D4" s="47"/>
      <c r="E4" s="102"/>
      <c r="F4" s="56"/>
      <c r="G4" s="38"/>
      <c r="H4" s="38"/>
      <c r="I4" s="18"/>
      <c r="K4" s="119">
        <v>0.03</v>
      </c>
    </row>
    <row r="5" spans="1:11" s="5" customFormat="1" x14ac:dyDescent="0.35">
      <c r="A5" s="108" t="s">
        <v>55</v>
      </c>
      <c r="B5" s="59">
        <v>500000</v>
      </c>
      <c r="C5" s="103">
        <v>0</v>
      </c>
      <c r="D5" s="103">
        <v>-0.25</v>
      </c>
      <c r="E5" s="103">
        <v>0.2</v>
      </c>
      <c r="F5" s="104">
        <f>$B5*(1-C5)</f>
        <v>500000</v>
      </c>
      <c r="G5" s="104">
        <f t="shared" ref="G5:H11" si="0">$B5*(1-D5)</f>
        <v>625000</v>
      </c>
      <c r="H5" s="104">
        <f t="shared" si="0"/>
        <v>400000</v>
      </c>
      <c r="I5" s="18"/>
      <c r="K5" s="118">
        <v>0.04</v>
      </c>
    </row>
    <row r="6" spans="1:11" s="5" customFormat="1" x14ac:dyDescent="0.35">
      <c r="A6" s="108" t="s">
        <v>56</v>
      </c>
      <c r="B6" s="59"/>
      <c r="C6" s="103"/>
      <c r="D6" s="103"/>
      <c r="E6" s="103"/>
      <c r="F6" s="104">
        <f t="shared" ref="F6:F11" si="1">$B6*(1-C6)</f>
        <v>0</v>
      </c>
      <c r="G6" s="104">
        <f t="shared" si="0"/>
        <v>0</v>
      </c>
      <c r="H6" s="104">
        <f t="shared" si="0"/>
        <v>0</v>
      </c>
      <c r="I6" s="18"/>
      <c r="K6" s="118">
        <v>0.05</v>
      </c>
    </row>
    <row r="7" spans="1:11" s="5" customFormat="1" x14ac:dyDescent="0.35">
      <c r="A7" s="108" t="s">
        <v>57</v>
      </c>
      <c r="B7" s="59"/>
      <c r="C7" s="103"/>
      <c r="D7" s="103"/>
      <c r="E7" s="103"/>
      <c r="F7" s="104">
        <f t="shared" si="1"/>
        <v>0</v>
      </c>
      <c r="G7" s="104">
        <f t="shared" si="0"/>
        <v>0</v>
      </c>
      <c r="H7" s="104">
        <f t="shared" si="0"/>
        <v>0</v>
      </c>
      <c r="I7" s="18"/>
      <c r="K7" s="119">
        <v>0.06</v>
      </c>
    </row>
    <row r="8" spans="1:11" s="5" customFormat="1" x14ac:dyDescent="0.35">
      <c r="A8" s="108" t="s">
        <v>58</v>
      </c>
      <c r="B8" s="59"/>
      <c r="C8" s="103"/>
      <c r="D8" s="103"/>
      <c r="E8" s="103"/>
      <c r="F8" s="104">
        <f t="shared" si="1"/>
        <v>0</v>
      </c>
      <c r="G8" s="104">
        <f t="shared" si="0"/>
        <v>0</v>
      </c>
      <c r="H8" s="104">
        <f t="shared" si="0"/>
        <v>0</v>
      </c>
      <c r="I8" s="18"/>
      <c r="K8" s="118">
        <v>7.0000000000000007E-2</v>
      </c>
    </row>
    <row r="9" spans="1:11" s="5" customFormat="1" x14ac:dyDescent="0.35">
      <c r="A9" s="108" t="s">
        <v>58</v>
      </c>
      <c r="B9" s="59"/>
      <c r="C9" s="103"/>
      <c r="D9" s="103"/>
      <c r="E9" s="103"/>
      <c r="F9" s="104">
        <f t="shared" si="1"/>
        <v>0</v>
      </c>
      <c r="G9" s="104">
        <f t="shared" si="0"/>
        <v>0</v>
      </c>
      <c r="H9" s="104">
        <f t="shared" si="0"/>
        <v>0</v>
      </c>
      <c r="I9" s="18"/>
      <c r="K9" s="118">
        <v>0.08</v>
      </c>
    </row>
    <row r="10" spans="1:11" s="5" customFormat="1" x14ac:dyDescent="0.35">
      <c r="A10" s="108" t="s">
        <v>58</v>
      </c>
      <c r="B10" s="59"/>
      <c r="C10" s="103"/>
      <c r="D10" s="103"/>
      <c r="E10" s="103"/>
      <c r="F10" s="104">
        <f t="shared" si="1"/>
        <v>0</v>
      </c>
      <c r="G10" s="104">
        <f t="shared" si="0"/>
        <v>0</v>
      </c>
      <c r="H10" s="104">
        <f t="shared" si="0"/>
        <v>0</v>
      </c>
      <c r="I10" s="18"/>
      <c r="K10" s="119">
        <v>0.09</v>
      </c>
    </row>
    <row r="11" spans="1:11" s="5" customFormat="1" x14ac:dyDescent="0.35">
      <c r="A11" s="108" t="s">
        <v>58</v>
      </c>
      <c r="B11" s="59"/>
      <c r="C11" s="103"/>
      <c r="D11" s="103"/>
      <c r="E11" s="103"/>
      <c r="F11" s="104">
        <f t="shared" si="1"/>
        <v>0</v>
      </c>
      <c r="G11" s="104">
        <f t="shared" si="0"/>
        <v>0</v>
      </c>
      <c r="H11" s="104">
        <f t="shared" si="0"/>
        <v>0</v>
      </c>
      <c r="I11" s="18"/>
      <c r="K11" s="118">
        <v>0.1</v>
      </c>
    </row>
    <row r="12" spans="1:11" s="5" customFormat="1" x14ac:dyDescent="0.35">
      <c r="A12" s="109" t="s">
        <v>59</v>
      </c>
      <c r="B12" s="87">
        <f>SUM(B5:B11)</f>
        <v>500000</v>
      </c>
      <c r="C12" s="58"/>
      <c r="D12" s="57"/>
      <c r="E12" s="88"/>
      <c r="F12" s="105">
        <f>SUM(F5:F11)</f>
        <v>500000</v>
      </c>
      <c r="G12" s="106">
        <f t="shared" ref="G12:H12" si="2">SUM(G5:G11)</f>
        <v>625000</v>
      </c>
      <c r="H12" s="106">
        <f t="shared" si="2"/>
        <v>400000</v>
      </c>
      <c r="I12" s="18"/>
      <c r="K12" s="118">
        <v>0.11</v>
      </c>
    </row>
    <row r="13" spans="1:11" s="5" customFormat="1" x14ac:dyDescent="0.35">
      <c r="A13" s="108" t="s">
        <v>60</v>
      </c>
      <c r="B13" s="59"/>
      <c r="C13" s="103"/>
      <c r="D13" s="103"/>
      <c r="E13" s="103"/>
      <c r="F13" s="104">
        <f t="shared" ref="F13:F16" si="3">$B13*(1-C13)</f>
        <v>0</v>
      </c>
      <c r="G13" s="104">
        <f t="shared" ref="G13:G16" si="4">$B13*(1-D13)</f>
        <v>0</v>
      </c>
      <c r="H13" s="104">
        <f t="shared" ref="H13:H16" si="5">$B13*(1-E13)</f>
        <v>0</v>
      </c>
      <c r="I13" s="18"/>
      <c r="K13" s="119">
        <v>0.12</v>
      </c>
    </row>
    <row r="14" spans="1:11" s="5" customFormat="1" x14ac:dyDescent="0.35">
      <c r="A14" s="108" t="s">
        <v>60</v>
      </c>
      <c r="B14" s="59"/>
      <c r="C14" s="103"/>
      <c r="D14" s="103"/>
      <c r="E14" s="103"/>
      <c r="F14" s="104">
        <f t="shared" si="3"/>
        <v>0</v>
      </c>
      <c r="G14" s="104">
        <f t="shared" si="4"/>
        <v>0</v>
      </c>
      <c r="H14" s="104">
        <f t="shared" si="5"/>
        <v>0</v>
      </c>
      <c r="I14" s="61"/>
      <c r="K14" s="118">
        <v>0.13</v>
      </c>
    </row>
    <row r="15" spans="1:11" s="5" customFormat="1" x14ac:dyDescent="0.35">
      <c r="A15" s="108" t="s">
        <v>60</v>
      </c>
      <c r="B15" s="59"/>
      <c r="C15" s="103"/>
      <c r="D15" s="103"/>
      <c r="E15" s="103"/>
      <c r="F15" s="104">
        <f t="shared" si="3"/>
        <v>0</v>
      </c>
      <c r="G15" s="104">
        <f t="shared" si="4"/>
        <v>0</v>
      </c>
      <c r="H15" s="104">
        <f t="shared" si="5"/>
        <v>0</v>
      </c>
      <c r="I15" s="62"/>
      <c r="K15" s="118">
        <v>0.14000000000000001</v>
      </c>
    </row>
    <row r="16" spans="1:11" s="5" customFormat="1" x14ac:dyDescent="0.35">
      <c r="A16" s="108" t="s">
        <v>60</v>
      </c>
      <c r="B16" s="59"/>
      <c r="C16" s="103"/>
      <c r="D16" s="103"/>
      <c r="E16" s="103"/>
      <c r="F16" s="104">
        <f t="shared" si="3"/>
        <v>0</v>
      </c>
      <c r="G16" s="104">
        <f t="shared" si="4"/>
        <v>0</v>
      </c>
      <c r="H16" s="104">
        <f t="shared" si="5"/>
        <v>0</v>
      </c>
      <c r="I16" s="62"/>
      <c r="K16" s="119">
        <v>0.15</v>
      </c>
    </row>
    <row r="17" spans="1:11" s="5" customFormat="1" x14ac:dyDescent="0.35">
      <c r="A17" s="53" t="s">
        <v>61</v>
      </c>
      <c r="B17" s="89">
        <f>SUM(B13:B16)</f>
        <v>0</v>
      </c>
      <c r="C17" s="51"/>
      <c r="D17" s="51"/>
      <c r="E17" s="51"/>
      <c r="F17" s="54">
        <f>SUM(F13:F16)</f>
        <v>0</v>
      </c>
      <c r="G17" s="54">
        <f t="shared" ref="G17:H17" si="6">SUM(G13:G16)</f>
        <v>0</v>
      </c>
      <c r="H17" s="54">
        <f t="shared" si="6"/>
        <v>0</v>
      </c>
      <c r="I17" s="62"/>
      <c r="K17" s="118">
        <v>0.16</v>
      </c>
    </row>
    <row r="18" spans="1:11" s="5" customFormat="1" x14ac:dyDescent="0.35">
      <c r="A18" s="110" t="s">
        <v>62</v>
      </c>
      <c r="B18" s="60"/>
      <c r="C18" s="103"/>
      <c r="D18" s="103"/>
      <c r="E18" s="103"/>
      <c r="F18" s="104">
        <f t="shared" ref="F18" si="7">$B18*(1-C18)</f>
        <v>0</v>
      </c>
      <c r="G18" s="104">
        <f t="shared" ref="G18" si="8">$B18*(1-D18)</f>
        <v>0</v>
      </c>
      <c r="H18" s="104">
        <f t="shared" ref="H18" si="9">$B18*(1-E18)</f>
        <v>0</v>
      </c>
      <c r="I18" s="62"/>
      <c r="K18" s="118">
        <v>0.17</v>
      </c>
    </row>
    <row r="19" spans="1:11" s="5" customFormat="1" x14ac:dyDescent="0.35">
      <c r="A19" s="110" t="s">
        <v>62</v>
      </c>
      <c r="B19" s="60"/>
      <c r="C19" s="103"/>
      <c r="D19" s="103"/>
      <c r="E19" s="103"/>
      <c r="F19" s="104">
        <f t="shared" ref="F19:F31" si="10">$B19*(1-C19)</f>
        <v>0</v>
      </c>
      <c r="G19" s="104">
        <f t="shared" ref="G19:G31" si="11">$B19*(1-D19)</f>
        <v>0</v>
      </c>
      <c r="H19" s="104">
        <f t="shared" ref="H19:H31" si="12">$B19*(1-E19)</f>
        <v>0</v>
      </c>
      <c r="I19" s="62"/>
      <c r="K19" s="119">
        <v>0.18</v>
      </c>
    </row>
    <row r="20" spans="1:11" s="5" customFormat="1" x14ac:dyDescent="0.35">
      <c r="A20" s="110" t="s">
        <v>62</v>
      </c>
      <c r="B20" s="60"/>
      <c r="C20" s="103"/>
      <c r="D20" s="103"/>
      <c r="E20" s="103"/>
      <c r="F20" s="104">
        <f t="shared" si="10"/>
        <v>0</v>
      </c>
      <c r="G20" s="104">
        <f t="shared" si="11"/>
        <v>0</v>
      </c>
      <c r="H20" s="104">
        <f t="shared" si="12"/>
        <v>0</v>
      </c>
      <c r="I20" s="62"/>
      <c r="K20" s="118">
        <v>0.19</v>
      </c>
    </row>
    <row r="21" spans="1:11" s="5" customFormat="1" x14ac:dyDescent="0.35">
      <c r="A21" s="110" t="s">
        <v>62</v>
      </c>
      <c r="B21" s="60"/>
      <c r="C21" s="103"/>
      <c r="D21" s="103"/>
      <c r="E21" s="103"/>
      <c r="F21" s="104">
        <f t="shared" si="10"/>
        <v>0</v>
      </c>
      <c r="G21" s="104">
        <f t="shared" si="11"/>
        <v>0</v>
      </c>
      <c r="H21" s="104">
        <f t="shared" si="12"/>
        <v>0</v>
      </c>
      <c r="I21" s="62"/>
      <c r="K21" s="118">
        <v>0.2</v>
      </c>
    </row>
    <row r="22" spans="1:11" s="5" customFormat="1" x14ac:dyDescent="0.35">
      <c r="A22" s="110" t="s">
        <v>62</v>
      </c>
      <c r="B22" s="60"/>
      <c r="C22" s="103"/>
      <c r="D22" s="103"/>
      <c r="E22" s="103"/>
      <c r="F22" s="104">
        <f t="shared" si="10"/>
        <v>0</v>
      </c>
      <c r="G22" s="104">
        <f t="shared" si="11"/>
        <v>0</v>
      </c>
      <c r="H22" s="104">
        <f t="shared" si="12"/>
        <v>0</v>
      </c>
      <c r="I22" s="62"/>
      <c r="K22" s="119">
        <v>0.21</v>
      </c>
    </row>
    <row r="23" spans="1:11" s="5" customFormat="1" x14ac:dyDescent="0.35">
      <c r="A23" s="110" t="s">
        <v>62</v>
      </c>
      <c r="B23" s="60"/>
      <c r="C23" s="103"/>
      <c r="D23" s="103"/>
      <c r="E23" s="103"/>
      <c r="F23" s="104">
        <f t="shared" si="10"/>
        <v>0</v>
      </c>
      <c r="G23" s="104">
        <f t="shared" si="11"/>
        <v>0</v>
      </c>
      <c r="H23" s="104">
        <f t="shared" si="12"/>
        <v>0</v>
      </c>
      <c r="I23" s="62"/>
      <c r="K23" s="118">
        <v>0.22</v>
      </c>
    </row>
    <row r="24" spans="1:11" s="5" customFormat="1" x14ac:dyDescent="0.35">
      <c r="A24" s="110" t="s">
        <v>62</v>
      </c>
      <c r="B24" s="60"/>
      <c r="C24" s="103"/>
      <c r="D24" s="103"/>
      <c r="E24" s="103"/>
      <c r="F24" s="104">
        <f t="shared" si="10"/>
        <v>0</v>
      </c>
      <c r="G24" s="104">
        <f t="shared" si="11"/>
        <v>0</v>
      </c>
      <c r="H24" s="104">
        <f t="shared" si="12"/>
        <v>0</v>
      </c>
      <c r="I24" s="62"/>
      <c r="K24" s="118">
        <v>0.23</v>
      </c>
    </row>
    <row r="25" spans="1:11" s="5" customFormat="1" x14ac:dyDescent="0.35">
      <c r="A25" s="110" t="s">
        <v>62</v>
      </c>
      <c r="B25" s="60"/>
      <c r="C25" s="103"/>
      <c r="D25" s="103"/>
      <c r="E25" s="103"/>
      <c r="F25" s="104">
        <f t="shared" si="10"/>
        <v>0</v>
      </c>
      <c r="G25" s="104">
        <f t="shared" si="11"/>
        <v>0</v>
      </c>
      <c r="H25" s="104">
        <f t="shared" si="12"/>
        <v>0</v>
      </c>
      <c r="I25" s="62"/>
      <c r="K25" s="119">
        <v>0.24</v>
      </c>
    </row>
    <row r="26" spans="1:11" s="5" customFormat="1" x14ac:dyDescent="0.35">
      <c r="A26" s="110" t="s">
        <v>62</v>
      </c>
      <c r="B26" s="60"/>
      <c r="C26" s="103"/>
      <c r="D26" s="103"/>
      <c r="E26" s="103"/>
      <c r="F26" s="104">
        <f t="shared" si="10"/>
        <v>0</v>
      </c>
      <c r="G26" s="104">
        <f t="shared" si="11"/>
        <v>0</v>
      </c>
      <c r="H26" s="104">
        <f t="shared" si="12"/>
        <v>0</v>
      </c>
      <c r="I26" s="62"/>
      <c r="K26" s="118">
        <v>0.25</v>
      </c>
    </row>
    <row r="27" spans="1:11" s="5" customFormat="1" x14ac:dyDescent="0.35">
      <c r="A27" s="110" t="s">
        <v>62</v>
      </c>
      <c r="B27" s="60"/>
      <c r="C27" s="103"/>
      <c r="D27" s="103"/>
      <c r="E27" s="103"/>
      <c r="F27" s="104">
        <f t="shared" si="10"/>
        <v>0</v>
      </c>
      <c r="G27" s="104">
        <f t="shared" si="11"/>
        <v>0</v>
      </c>
      <c r="H27" s="104">
        <f t="shared" si="12"/>
        <v>0</v>
      </c>
      <c r="I27" s="62"/>
      <c r="K27" s="118">
        <v>0.26</v>
      </c>
    </row>
    <row r="28" spans="1:11" s="5" customFormat="1" x14ac:dyDescent="0.35">
      <c r="A28" s="110" t="s">
        <v>62</v>
      </c>
      <c r="B28" s="60"/>
      <c r="C28" s="103"/>
      <c r="D28" s="103"/>
      <c r="E28" s="103"/>
      <c r="F28" s="104">
        <f t="shared" si="10"/>
        <v>0</v>
      </c>
      <c r="G28" s="104">
        <f t="shared" si="11"/>
        <v>0</v>
      </c>
      <c r="H28" s="104">
        <f t="shared" si="12"/>
        <v>0</v>
      </c>
      <c r="I28" s="62"/>
      <c r="K28" s="119">
        <v>0.27</v>
      </c>
    </row>
    <row r="29" spans="1:11" s="5" customFormat="1" x14ac:dyDescent="0.35">
      <c r="A29" s="110" t="s">
        <v>62</v>
      </c>
      <c r="B29" s="60"/>
      <c r="C29" s="103"/>
      <c r="D29" s="103"/>
      <c r="E29" s="103"/>
      <c r="F29" s="104">
        <f t="shared" si="10"/>
        <v>0</v>
      </c>
      <c r="G29" s="104">
        <f t="shared" si="11"/>
        <v>0</v>
      </c>
      <c r="H29" s="104">
        <f t="shared" si="12"/>
        <v>0</v>
      </c>
      <c r="I29" s="62"/>
      <c r="K29" s="118">
        <v>0.28000000000000003</v>
      </c>
    </row>
    <row r="30" spans="1:11" s="5" customFormat="1" x14ac:dyDescent="0.35">
      <c r="A30" s="110" t="s">
        <v>62</v>
      </c>
      <c r="B30" s="60"/>
      <c r="C30" s="103"/>
      <c r="D30" s="103"/>
      <c r="E30" s="103"/>
      <c r="F30" s="104">
        <f t="shared" si="10"/>
        <v>0</v>
      </c>
      <c r="G30" s="104">
        <f t="shared" si="11"/>
        <v>0</v>
      </c>
      <c r="H30" s="104">
        <f t="shared" si="12"/>
        <v>0</v>
      </c>
      <c r="I30" s="62"/>
      <c r="K30" s="118">
        <v>0.28999999999999998</v>
      </c>
    </row>
    <row r="31" spans="1:11" s="5" customFormat="1" x14ac:dyDescent="0.35">
      <c r="A31" s="110" t="s">
        <v>62</v>
      </c>
      <c r="B31" s="60"/>
      <c r="C31" s="103"/>
      <c r="D31" s="103"/>
      <c r="E31" s="103"/>
      <c r="F31" s="104">
        <f t="shared" si="10"/>
        <v>0</v>
      </c>
      <c r="G31" s="104">
        <f t="shared" si="11"/>
        <v>0</v>
      </c>
      <c r="H31" s="104">
        <f t="shared" si="12"/>
        <v>0</v>
      </c>
      <c r="I31" s="62"/>
      <c r="K31" s="119">
        <v>0.3</v>
      </c>
    </row>
    <row r="32" spans="1:11" s="5" customFormat="1" ht="16" customHeight="1" x14ac:dyDescent="0.65">
      <c r="A32" s="91" t="s">
        <v>63</v>
      </c>
      <c r="B32" s="92">
        <f>SUM(B18:B31)</f>
        <v>0</v>
      </c>
      <c r="C32" s="51"/>
      <c r="D32" s="51"/>
      <c r="E32" s="51"/>
      <c r="F32" s="93">
        <f>SUM(F18:F31)</f>
        <v>0</v>
      </c>
      <c r="G32" s="93">
        <f>SUM(G18:G31)</f>
        <v>0</v>
      </c>
      <c r="H32" s="93">
        <f>SUM(H18:H31)</f>
        <v>0</v>
      </c>
      <c r="I32" s="62"/>
      <c r="K32" s="118">
        <v>0.31</v>
      </c>
    </row>
    <row r="33" spans="1:11" s="5" customFormat="1" ht="19" customHeight="1" x14ac:dyDescent="0.65">
      <c r="A33" s="94" t="s">
        <v>64</v>
      </c>
      <c r="B33" s="90"/>
      <c r="C33" s="90"/>
      <c r="D33" s="90"/>
      <c r="E33" s="90"/>
      <c r="F33" s="93"/>
      <c r="G33" s="93"/>
      <c r="H33" s="93"/>
      <c r="I33" s="62"/>
      <c r="K33" s="118">
        <v>0.32</v>
      </c>
    </row>
    <row r="34" spans="1:11" s="5" customFormat="1" ht="18" customHeight="1" x14ac:dyDescent="0.35">
      <c r="A34" s="111" t="s">
        <v>65</v>
      </c>
      <c r="B34" s="129"/>
      <c r="C34" s="103"/>
      <c r="D34" s="103"/>
      <c r="E34" s="103"/>
      <c r="F34" s="104">
        <f t="shared" ref="F34:F37" si="13">$B34*(1-C34)</f>
        <v>0</v>
      </c>
      <c r="G34" s="104">
        <f t="shared" ref="G34:G37" si="14">$B34*(1-D34)</f>
        <v>0</v>
      </c>
      <c r="H34" s="104">
        <f t="shared" ref="H34:H37" si="15">$B34*(1-E34)</f>
        <v>0</v>
      </c>
      <c r="I34" s="62"/>
      <c r="K34" s="119">
        <v>0.33</v>
      </c>
    </row>
    <row r="35" spans="1:11" s="5" customFormat="1" ht="19" customHeight="1" x14ac:dyDescent="0.35">
      <c r="A35" s="111" t="s">
        <v>66</v>
      </c>
      <c r="B35" s="130"/>
      <c r="C35" s="103"/>
      <c r="D35" s="103"/>
      <c r="E35" s="103"/>
      <c r="F35" s="104">
        <f t="shared" si="13"/>
        <v>0</v>
      </c>
      <c r="G35" s="104">
        <f t="shared" si="14"/>
        <v>0</v>
      </c>
      <c r="H35" s="104">
        <f t="shared" si="15"/>
        <v>0</v>
      </c>
      <c r="I35" s="62"/>
      <c r="K35" s="118">
        <v>0.34</v>
      </c>
    </row>
    <row r="36" spans="1:11" s="5" customFormat="1" ht="19" customHeight="1" x14ac:dyDescent="0.35">
      <c r="A36" s="111" t="s">
        <v>67</v>
      </c>
      <c r="B36" s="130"/>
      <c r="C36" s="103"/>
      <c r="D36" s="103"/>
      <c r="E36" s="103"/>
      <c r="F36" s="104">
        <f t="shared" si="13"/>
        <v>0</v>
      </c>
      <c r="G36" s="104">
        <f t="shared" si="14"/>
        <v>0</v>
      </c>
      <c r="H36" s="104">
        <f t="shared" si="15"/>
        <v>0</v>
      </c>
      <c r="I36" s="62"/>
      <c r="K36" s="118">
        <v>0.35</v>
      </c>
    </row>
    <row r="37" spans="1:11" s="5" customFormat="1" ht="19" customHeight="1" x14ac:dyDescent="0.35">
      <c r="A37" s="111" t="s">
        <v>68</v>
      </c>
      <c r="B37" s="131"/>
      <c r="C37" s="103"/>
      <c r="D37" s="103"/>
      <c r="E37" s="103"/>
      <c r="F37" s="104">
        <f t="shared" si="13"/>
        <v>0</v>
      </c>
      <c r="G37" s="104">
        <f t="shared" si="14"/>
        <v>0</v>
      </c>
      <c r="H37" s="104">
        <f t="shared" si="15"/>
        <v>0</v>
      </c>
      <c r="I37" s="62"/>
      <c r="K37" s="119">
        <v>0.36</v>
      </c>
    </row>
    <row r="38" spans="1:11" s="5" customFormat="1" ht="19" customHeight="1" x14ac:dyDescent="0.65">
      <c r="A38" s="113" t="s">
        <v>69</v>
      </c>
      <c r="B38" s="114">
        <f>SUM(B34:B37)</f>
        <v>0</v>
      </c>
      <c r="C38" s="115"/>
      <c r="D38" s="115"/>
      <c r="E38" s="115"/>
      <c r="F38" s="116">
        <f>SUM(F34:F37)</f>
        <v>0</v>
      </c>
      <c r="G38" s="116">
        <f t="shared" ref="G38:H38" si="16">SUM(G34:G37)</f>
        <v>0</v>
      </c>
      <c r="H38" s="117">
        <f t="shared" si="16"/>
        <v>0</v>
      </c>
      <c r="I38" s="95"/>
      <c r="K38" s="118">
        <v>0.37</v>
      </c>
    </row>
    <row r="39" spans="1:11" x14ac:dyDescent="0.35">
      <c r="K39" s="118">
        <v>0.38</v>
      </c>
    </row>
    <row r="40" spans="1:11" ht="18.5" x14ac:dyDescent="0.45">
      <c r="A40" s="126" t="s">
        <v>70</v>
      </c>
      <c r="B40" s="127">
        <f>SUM(B12,B17,B32,B38)</f>
        <v>500000</v>
      </c>
      <c r="C40" s="128"/>
      <c r="D40" s="128"/>
      <c r="E40" s="128"/>
      <c r="F40" s="127">
        <f>SUM(F12,F17,F32,F38)</f>
        <v>500000</v>
      </c>
      <c r="G40" s="127">
        <f>SUM(G12,G17,G32,G38)</f>
        <v>625000</v>
      </c>
      <c r="H40" s="127">
        <f>SUM(H12,H17,H32,H38)</f>
        <v>400000</v>
      </c>
      <c r="K40" s="119">
        <v>0.39</v>
      </c>
    </row>
    <row r="41" spans="1:11" x14ac:dyDescent="0.35">
      <c r="K41" s="118">
        <v>0.4</v>
      </c>
    </row>
    <row r="42" spans="1:11" x14ac:dyDescent="0.35">
      <c r="K42" s="118">
        <v>0.41</v>
      </c>
    </row>
    <row r="43" spans="1:11" x14ac:dyDescent="0.35">
      <c r="K43" s="119">
        <v>0.42</v>
      </c>
    </row>
    <row r="44" spans="1:11" x14ac:dyDescent="0.35">
      <c r="K44" s="118">
        <v>0.43</v>
      </c>
    </row>
    <row r="45" spans="1:11" x14ac:dyDescent="0.35">
      <c r="K45" s="118">
        <v>0.44</v>
      </c>
    </row>
    <row r="46" spans="1:11" x14ac:dyDescent="0.35">
      <c r="K46" s="119">
        <v>0.45</v>
      </c>
    </row>
    <row r="47" spans="1:11" x14ac:dyDescent="0.35">
      <c r="K47" s="118">
        <v>0.46</v>
      </c>
    </row>
    <row r="48" spans="1:11" x14ac:dyDescent="0.35">
      <c r="K48" s="118">
        <v>0.47</v>
      </c>
    </row>
    <row r="49" spans="11:11" x14ac:dyDescent="0.35">
      <c r="K49" s="119">
        <v>0.48</v>
      </c>
    </row>
    <row r="50" spans="11:11" x14ac:dyDescent="0.35">
      <c r="K50" s="118">
        <v>0.49</v>
      </c>
    </row>
    <row r="51" spans="11:11" x14ac:dyDescent="0.35">
      <c r="K51" s="118">
        <v>0.5</v>
      </c>
    </row>
    <row r="52" spans="11:11" x14ac:dyDescent="0.35">
      <c r="K52" s="119">
        <v>0.51</v>
      </c>
    </row>
    <row r="53" spans="11:11" x14ac:dyDescent="0.35">
      <c r="K53" s="118">
        <v>0.52</v>
      </c>
    </row>
    <row r="54" spans="11:11" x14ac:dyDescent="0.35">
      <c r="K54" s="118">
        <v>0.53</v>
      </c>
    </row>
    <row r="55" spans="11:11" x14ac:dyDescent="0.35">
      <c r="K55" s="119">
        <v>0.54</v>
      </c>
    </row>
    <row r="56" spans="11:11" x14ac:dyDescent="0.35">
      <c r="K56" s="118">
        <v>0.55000000000000004</v>
      </c>
    </row>
    <row r="57" spans="11:11" x14ac:dyDescent="0.35">
      <c r="K57" s="118">
        <v>0.56000000000000005</v>
      </c>
    </row>
    <row r="58" spans="11:11" x14ac:dyDescent="0.35">
      <c r="K58" s="119">
        <v>0.56999999999999995</v>
      </c>
    </row>
    <row r="59" spans="11:11" x14ac:dyDescent="0.35">
      <c r="K59" s="118">
        <v>0.57999999999999996</v>
      </c>
    </row>
    <row r="60" spans="11:11" x14ac:dyDescent="0.35">
      <c r="K60" s="118">
        <v>0.59</v>
      </c>
    </row>
    <row r="61" spans="11:11" x14ac:dyDescent="0.35">
      <c r="K61" s="119">
        <v>0.6</v>
      </c>
    </row>
    <row r="62" spans="11:11" x14ac:dyDescent="0.35">
      <c r="K62" s="118">
        <v>0.61</v>
      </c>
    </row>
    <row r="63" spans="11:11" x14ac:dyDescent="0.35">
      <c r="K63" s="118">
        <v>0.62</v>
      </c>
    </row>
    <row r="64" spans="11:11" x14ac:dyDescent="0.35">
      <c r="K64" s="119">
        <v>0.63</v>
      </c>
    </row>
    <row r="65" spans="11:11" x14ac:dyDescent="0.35">
      <c r="K65" s="118">
        <v>0.64</v>
      </c>
    </row>
    <row r="66" spans="11:11" x14ac:dyDescent="0.35">
      <c r="K66" s="118">
        <v>0.65</v>
      </c>
    </row>
    <row r="67" spans="11:11" x14ac:dyDescent="0.35">
      <c r="K67" s="119">
        <v>0.66</v>
      </c>
    </row>
    <row r="68" spans="11:11" x14ac:dyDescent="0.35">
      <c r="K68" s="118">
        <v>0.67</v>
      </c>
    </row>
    <row r="69" spans="11:11" x14ac:dyDescent="0.35">
      <c r="K69" s="118">
        <v>0.68</v>
      </c>
    </row>
    <row r="70" spans="11:11" x14ac:dyDescent="0.35">
      <c r="K70" s="119">
        <v>0.69</v>
      </c>
    </row>
    <row r="71" spans="11:11" x14ac:dyDescent="0.35">
      <c r="K71" s="118">
        <v>0.7</v>
      </c>
    </row>
    <row r="72" spans="11:11" x14ac:dyDescent="0.35">
      <c r="K72" s="118">
        <v>0.71</v>
      </c>
    </row>
    <row r="73" spans="11:11" x14ac:dyDescent="0.35">
      <c r="K73" s="119">
        <v>0.72</v>
      </c>
    </row>
    <row r="74" spans="11:11" x14ac:dyDescent="0.35">
      <c r="K74" s="118">
        <v>0.73</v>
      </c>
    </row>
    <row r="75" spans="11:11" x14ac:dyDescent="0.35">
      <c r="K75" s="118">
        <v>0.74</v>
      </c>
    </row>
    <row r="76" spans="11:11" x14ac:dyDescent="0.35">
      <c r="K76" s="119">
        <v>0.75</v>
      </c>
    </row>
    <row r="77" spans="11:11" x14ac:dyDescent="0.35">
      <c r="K77" s="118">
        <v>0.76</v>
      </c>
    </row>
    <row r="78" spans="11:11" x14ac:dyDescent="0.35">
      <c r="K78" s="118">
        <v>0.77</v>
      </c>
    </row>
    <row r="79" spans="11:11" x14ac:dyDescent="0.35">
      <c r="K79" s="119">
        <v>0.78</v>
      </c>
    </row>
    <row r="80" spans="11:11" x14ac:dyDescent="0.35">
      <c r="K80" s="118">
        <v>0.79</v>
      </c>
    </row>
    <row r="81" spans="11:11" x14ac:dyDescent="0.35">
      <c r="K81" s="118">
        <v>0.8</v>
      </c>
    </row>
    <row r="82" spans="11:11" x14ac:dyDescent="0.35">
      <c r="K82" s="119">
        <v>0.81</v>
      </c>
    </row>
    <row r="83" spans="11:11" x14ac:dyDescent="0.35">
      <c r="K83" s="118">
        <v>0.82</v>
      </c>
    </row>
    <row r="84" spans="11:11" x14ac:dyDescent="0.35">
      <c r="K84" s="118">
        <v>0.83</v>
      </c>
    </row>
    <row r="85" spans="11:11" x14ac:dyDescent="0.35">
      <c r="K85" s="119">
        <v>0.84</v>
      </c>
    </row>
    <row r="86" spans="11:11" x14ac:dyDescent="0.35">
      <c r="K86" s="118">
        <v>0.85</v>
      </c>
    </row>
    <row r="87" spans="11:11" x14ac:dyDescent="0.35">
      <c r="K87" s="118">
        <v>0.86</v>
      </c>
    </row>
    <row r="88" spans="11:11" x14ac:dyDescent="0.35">
      <c r="K88" s="119">
        <v>0.87</v>
      </c>
    </row>
    <row r="89" spans="11:11" x14ac:dyDescent="0.35">
      <c r="K89" s="118">
        <v>0.88</v>
      </c>
    </row>
    <row r="90" spans="11:11" x14ac:dyDescent="0.35">
      <c r="K90" s="118">
        <v>0.89</v>
      </c>
    </row>
    <row r="91" spans="11:11" x14ac:dyDescent="0.35">
      <c r="K91" s="119">
        <v>0.9</v>
      </c>
    </row>
    <row r="92" spans="11:11" x14ac:dyDescent="0.35">
      <c r="K92" s="118">
        <v>0.91</v>
      </c>
    </row>
    <row r="93" spans="11:11" x14ac:dyDescent="0.35">
      <c r="K93" s="118">
        <v>0.92</v>
      </c>
    </row>
    <row r="94" spans="11:11" x14ac:dyDescent="0.35">
      <c r="K94" s="119">
        <v>0.93</v>
      </c>
    </row>
    <row r="95" spans="11:11" x14ac:dyDescent="0.35">
      <c r="K95" s="118">
        <v>0.94</v>
      </c>
    </row>
    <row r="96" spans="11:11" x14ac:dyDescent="0.35">
      <c r="K96" s="118">
        <v>0.95</v>
      </c>
    </row>
    <row r="97" spans="11:11" x14ac:dyDescent="0.35">
      <c r="K97" s="119">
        <v>0.96</v>
      </c>
    </row>
    <row r="98" spans="11:11" x14ac:dyDescent="0.35">
      <c r="K98" s="118">
        <v>0.97</v>
      </c>
    </row>
    <row r="99" spans="11:11" x14ac:dyDescent="0.35">
      <c r="K99" s="118">
        <v>0.98</v>
      </c>
    </row>
    <row r="100" spans="11:11" x14ac:dyDescent="0.35">
      <c r="K100" s="119">
        <v>0.99</v>
      </c>
    </row>
    <row r="101" spans="11:11" x14ac:dyDescent="0.35">
      <c r="K101" s="118">
        <v>1</v>
      </c>
    </row>
    <row r="102" spans="11:11" x14ac:dyDescent="0.35">
      <c r="K102" s="118">
        <f>-1%</f>
        <v>-0.01</v>
      </c>
    </row>
    <row r="103" spans="11:11" x14ac:dyDescent="0.35">
      <c r="K103" s="119">
        <f>-2%</f>
        <v>-0.02</v>
      </c>
    </row>
    <row r="104" spans="11:11" x14ac:dyDescent="0.35">
      <c r="K104" s="118">
        <v>-0.03</v>
      </c>
    </row>
    <row r="105" spans="11:11" x14ac:dyDescent="0.35">
      <c r="K105" s="118">
        <v>-0.04</v>
      </c>
    </row>
    <row r="106" spans="11:11" x14ac:dyDescent="0.35">
      <c r="K106" s="118">
        <v>-0.05</v>
      </c>
    </row>
    <row r="107" spans="11:11" x14ac:dyDescent="0.35">
      <c r="K107" s="118">
        <v>-0.06</v>
      </c>
    </row>
    <row r="108" spans="11:11" x14ac:dyDescent="0.35">
      <c r="K108" s="118">
        <v>-7.0000000000000007E-2</v>
      </c>
    </row>
    <row r="109" spans="11:11" x14ac:dyDescent="0.35">
      <c r="K109" s="118">
        <v>-0.08</v>
      </c>
    </row>
    <row r="110" spans="11:11" x14ac:dyDescent="0.35">
      <c r="K110" s="118">
        <v>-0.09</v>
      </c>
    </row>
    <row r="111" spans="11:11" x14ac:dyDescent="0.35">
      <c r="K111" s="118">
        <v>-0.1</v>
      </c>
    </row>
    <row r="112" spans="11:11" x14ac:dyDescent="0.35">
      <c r="K112" s="118">
        <v>-0.11</v>
      </c>
    </row>
    <row r="113" spans="11:11" x14ac:dyDescent="0.35">
      <c r="K113" s="118">
        <v>-0.12</v>
      </c>
    </row>
    <row r="114" spans="11:11" x14ac:dyDescent="0.35">
      <c r="K114" s="119">
        <v>-0.13</v>
      </c>
    </row>
    <row r="115" spans="11:11" x14ac:dyDescent="0.35">
      <c r="K115" s="118">
        <v>-0.14000000000000001</v>
      </c>
    </row>
    <row r="116" spans="11:11" x14ac:dyDescent="0.35">
      <c r="K116" s="118">
        <v>-0.15</v>
      </c>
    </row>
    <row r="117" spans="11:11" x14ac:dyDescent="0.35">
      <c r="K117" s="118">
        <v>-0.16</v>
      </c>
    </row>
    <row r="118" spans="11:11" x14ac:dyDescent="0.35">
      <c r="K118" s="118">
        <v>-0.17</v>
      </c>
    </row>
    <row r="119" spans="11:11" x14ac:dyDescent="0.35">
      <c r="K119" s="118">
        <v>-0.18</v>
      </c>
    </row>
    <row r="120" spans="11:11" x14ac:dyDescent="0.35">
      <c r="K120" s="118">
        <v>-0.19</v>
      </c>
    </row>
    <row r="121" spans="11:11" x14ac:dyDescent="0.35">
      <c r="K121" s="118">
        <v>-0.2</v>
      </c>
    </row>
    <row r="122" spans="11:11" x14ac:dyDescent="0.35">
      <c r="K122" s="118">
        <v>-0.21</v>
      </c>
    </row>
    <row r="123" spans="11:11" x14ac:dyDescent="0.35">
      <c r="K123" s="118">
        <v>-0.22</v>
      </c>
    </row>
    <row r="124" spans="11:11" x14ac:dyDescent="0.35">
      <c r="K124" s="118">
        <v>-0.23</v>
      </c>
    </row>
    <row r="125" spans="11:11" x14ac:dyDescent="0.35">
      <c r="K125" s="118">
        <v>-0.24</v>
      </c>
    </row>
    <row r="126" spans="11:11" x14ac:dyDescent="0.35">
      <c r="K126" s="118">
        <v>-0.25</v>
      </c>
    </row>
    <row r="127" spans="11:11" x14ac:dyDescent="0.35">
      <c r="K127" s="118">
        <v>-0.26</v>
      </c>
    </row>
    <row r="128" spans="11:11" x14ac:dyDescent="0.35">
      <c r="K128" s="118">
        <v>-0.27</v>
      </c>
    </row>
    <row r="129" spans="11:11" x14ac:dyDescent="0.35">
      <c r="K129" s="118">
        <v>-0.28000000000000003</v>
      </c>
    </row>
    <row r="130" spans="11:11" x14ac:dyDescent="0.35">
      <c r="K130" s="118">
        <v>-0.28999999999999998</v>
      </c>
    </row>
    <row r="131" spans="11:11" x14ac:dyDescent="0.35">
      <c r="K131" s="118">
        <v>-0.3</v>
      </c>
    </row>
    <row r="132" spans="11:11" x14ac:dyDescent="0.35">
      <c r="K132" s="118">
        <v>-0.31</v>
      </c>
    </row>
    <row r="133" spans="11:11" x14ac:dyDescent="0.35">
      <c r="K133" s="119">
        <v>-0.32</v>
      </c>
    </row>
    <row r="134" spans="11:11" x14ac:dyDescent="0.35">
      <c r="K134" s="118">
        <v>-0.33</v>
      </c>
    </row>
    <row r="135" spans="11:11" x14ac:dyDescent="0.35">
      <c r="K135" s="118">
        <v>-0.34</v>
      </c>
    </row>
    <row r="136" spans="11:11" x14ac:dyDescent="0.35">
      <c r="K136" s="118">
        <v>-0.35</v>
      </c>
    </row>
    <row r="137" spans="11:11" x14ac:dyDescent="0.35">
      <c r="K137" s="118">
        <v>-0.36</v>
      </c>
    </row>
    <row r="138" spans="11:11" x14ac:dyDescent="0.35">
      <c r="K138" s="118">
        <v>-0.37</v>
      </c>
    </row>
    <row r="139" spans="11:11" x14ac:dyDescent="0.35">
      <c r="K139" s="118">
        <v>-0.38</v>
      </c>
    </row>
    <row r="140" spans="11:11" x14ac:dyDescent="0.35">
      <c r="K140" s="118">
        <v>-0.39</v>
      </c>
    </row>
    <row r="141" spans="11:11" x14ac:dyDescent="0.35">
      <c r="K141" s="118">
        <v>-0.4</v>
      </c>
    </row>
    <row r="142" spans="11:11" x14ac:dyDescent="0.35">
      <c r="K142" s="118">
        <v>-0.41</v>
      </c>
    </row>
    <row r="143" spans="11:11" x14ac:dyDescent="0.35">
      <c r="K143" s="118">
        <v>-0.42</v>
      </c>
    </row>
    <row r="144" spans="11:11" x14ac:dyDescent="0.35">
      <c r="K144" s="119">
        <v>-0.43</v>
      </c>
    </row>
    <row r="145" spans="11:11" x14ac:dyDescent="0.35">
      <c r="K145" s="118">
        <v>-0.44</v>
      </c>
    </row>
    <row r="146" spans="11:11" x14ac:dyDescent="0.35">
      <c r="K146" s="118">
        <v>-0.45</v>
      </c>
    </row>
    <row r="147" spans="11:11" x14ac:dyDescent="0.35">
      <c r="K147" s="118">
        <v>-0.46</v>
      </c>
    </row>
    <row r="148" spans="11:11" x14ac:dyDescent="0.35">
      <c r="K148" s="118">
        <v>-0.47</v>
      </c>
    </row>
    <row r="149" spans="11:11" x14ac:dyDescent="0.35">
      <c r="K149" s="118">
        <v>-0.48</v>
      </c>
    </row>
    <row r="150" spans="11:11" x14ac:dyDescent="0.35">
      <c r="K150" s="118">
        <v>-0.49</v>
      </c>
    </row>
    <row r="151" spans="11:11" x14ac:dyDescent="0.35">
      <c r="K151" s="118">
        <v>-0.5</v>
      </c>
    </row>
  </sheetData>
  <mergeCells count="8">
    <mergeCell ref="A1:I1"/>
    <mergeCell ref="A2:A3"/>
    <mergeCell ref="B2:B3"/>
    <mergeCell ref="C2:C3"/>
    <mergeCell ref="D2:D3"/>
    <mergeCell ref="E2:E3"/>
    <mergeCell ref="F2:H2"/>
    <mergeCell ref="I2:I3"/>
  </mergeCells>
  <dataValidations count="3">
    <dataValidation type="custom" allowBlank="1" showInputMessage="1" sqref="F5:H11 F13:H16 F18:H31 F34:H37">
      <formula1>IF(#REF!=F1048535,B5*C5,"")</formula1>
    </dataValidation>
    <dataValidation allowBlank="1" showInputMessage="1" sqref="A1:A3 B2:B38 F38:H38 I2:I38 F2:H4 J1:J38 L1:XFD38 F12:H12 F17:H17 F32:H33 K2:K151"/>
    <dataValidation type="list" allowBlank="1" showInputMessage="1" showErrorMessage="1" sqref="C5:E11 C13:E16 C18:E31 C34:E37">
      <formula1>$K$1:$K$151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73040"/>
  </sheetPr>
  <dimension ref="B1:Q37"/>
  <sheetViews>
    <sheetView tabSelected="1" topLeftCell="B1" workbookViewId="0">
      <selection activeCell="D24" sqref="D24:I25"/>
    </sheetView>
  </sheetViews>
  <sheetFormatPr defaultColWidth="10.83203125" defaultRowHeight="15.5" x14ac:dyDescent="0.35"/>
  <cols>
    <col min="1" max="1" width="7" style="23" customWidth="1"/>
    <col min="2" max="2" width="31" style="23" customWidth="1"/>
    <col min="3" max="3" width="4.58203125" style="23" bestFit="1" customWidth="1"/>
    <col min="4" max="4" width="15.58203125" style="23" bestFit="1" customWidth="1"/>
    <col min="5" max="5" width="17.58203125" style="23" bestFit="1" customWidth="1"/>
    <col min="6" max="6" width="18.58203125" style="23" bestFit="1" customWidth="1"/>
    <col min="7" max="7" width="16" style="23" bestFit="1" customWidth="1"/>
    <col min="8" max="11" width="10.83203125" style="23"/>
    <col min="12" max="12" width="12.58203125" style="23" customWidth="1"/>
    <col min="13" max="13" width="12.83203125" style="23" customWidth="1"/>
    <col min="14" max="16384" width="10.83203125" style="23"/>
  </cols>
  <sheetData>
    <row r="1" spans="2:17" ht="16" thickBot="1" x14ac:dyDescent="0.4"/>
    <row r="2" spans="2:17" ht="26" x14ac:dyDescent="0.6">
      <c r="E2" s="209" t="s">
        <v>71</v>
      </c>
      <c r="F2" s="210"/>
    </row>
    <row r="3" spans="2:17" ht="26" x14ac:dyDescent="0.6">
      <c r="E3" s="166" t="s">
        <v>72</v>
      </c>
      <c r="F3" s="167">
        <f>'1-Detailed Scenario REVENUE'!B43</f>
        <v>650000</v>
      </c>
    </row>
    <row r="4" spans="2:17" ht="26.5" thickBot="1" x14ac:dyDescent="0.65">
      <c r="E4" s="166" t="s">
        <v>73</v>
      </c>
      <c r="F4" s="167">
        <f>'2-Detailed Scenario EXPENSE'!B40</f>
        <v>500000</v>
      </c>
    </row>
    <row r="5" spans="2:17" ht="26.5" thickBot="1" x14ac:dyDescent="0.65">
      <c r="E5" s="168" t="s">
        <v>74</v>
      </c>
      <c r="F5" s="169">
        <f>F3-F4</f>
        <v>150000</v>
      </c>
      <c r="K5" s="204" t="s">
        <v>75</v>
      </c>
      <c r="L5" s="205"/>
      <c r="M5" s="205"/>
      <c r="N5" s="205"/>
      <c r="O5" s="205"/>
      <c r="P5" s="205"/>
      <c r="Q5" s="206"/>
    </row>
    <row r="6" spans="2:17" ht="16" thickBot="1" x14ac:dyDescent="0.4">
      <c r="J6"/>
      <c r="K6" s="198" t="s">
        <v>25</v>
      </c>
      <c r="L6" s="192"/>
      <c r="M6" s="193"/>
      <c r="N6" s="193"/>
      <c r="O6" s="193"/>
      <c r="P6" s="193"/>
      <c r="Q6" s="194"/>
    </row>
    <row r="7" spans="2:17" ht="21" x14ac:dyDescent="0.5">
      <c r="B7" s="140"/>
      <c r="C7" s="141"/>
      <c r="D7" s="142"/>
      <c r="E7" s="205" t="s">
        <v>72</v>
      </c>
      <c r="F7" s="205"/>
      <c r="G7" s="205"/>
      <c r="H7" s="143"/>
      <c r="I7" s="144"/>
      <c r="K7" s="198"/>
      <c r="L7" s="199"/>
      <c r="M7" s="200"/>
      <c r="N7" s="200"/>
      <c r="O7" s="200"/>
      <c r="P7" s="200"/>
      <c r="Q7" s="201"/>
    </row>
    <row r="8" spans="2:17" ht="21.5" thickBot="1" x14ac:dyDescent="0.55000000000000004">
      <c r="B8" s="145"/>
      <c r="C8" s="146"/>
      <c r="D8" s="146"/>
      <c r="E8" s="147" t="s">
        <v>25</v>
      </c>
      <c r="F8" s="147" t="s">
        <v>26</v>
      </c>
      <c r="G8" s="147" t="s">
        <v>27</v>
      </c>
      <c r="H8" s="148"/>
      <c r="I8" s="149"/>
      <c r="K8" s="198"/>
      <c r="L8" s="195"/>
      <c r="M8" s="196"/>
      <c r="N8" s="196"/>
      <c r="O8" s="196"/>
      <c r="P8" s="196"/>
      <c r="Q8" s="197"/>
    </row>
    <row r="9" spans="2:17" ht="26" x14ac:dyDescent="0.6">
      <c r="B9" s="138"/>
      <c r="C9" s="139"/>
      <c r="D9" s="150"/>
      <c r="E9" s="151">
        <f>'1-Detailed Scenario REVENUE'!F43</f>
        <v>650000</v>
      </c>
      <c r="F9" s="151">
        <f>'1-Detailed Scenario REVENUE'!G43</f>
        <v>600000</v>
      </c>
      <c r="G9" s="151">
        <f>'1-Detailed Scenario REVENUE'!H43</f>
        <v>550000</v>
      </c>
      <c r="H9" s="152"/>
      <c r="I9" s="153"/>
      <c r="K9" s="202" t="s">
        <v>26</v>
      </c>
      <c r="L9" s="192"/>
      <c r="M9" s="193"/>
      <c r="N9" s="193"/>
      <c r="O9" s="193"/>
      <c r="P9" s="193"/>
      <c r="Q9" s="194"/>
    </row>
    <row r="10" spans="2:17" ht="26.5" thickBot="1" x14ac:dyDescent="0.65">
      <c r="B10" s="208" t="s">
        <v>73</v>
      </c>
      <c r="C10" s="154" t="s">
        <v>52</v>
      </c>
      <c r="D10" s="155">
        <f>'2-Detailed Scenario EXPENSE'!F40</f>
        <v>500000</v>
      </c>
      <c r="E10" s="156">
        <f>E9-D10</f>
        <v>150000</v>
      </c>
      <c r="F10" s="157">
        <f>F9-D10</f>
        <v>100000</v>
      </c>
      <c r="G10" s="157">
        <f>G9-D10</f>
        <v>50000</v>
      </c>
      <c r="H10" s="152"/>
      <c r="I10" s="153"/>
      <c r="K10" s="202"/>
      <c r="L10" s="195"/>
      <c r="M10" s="196"/>
      <c r="N10" s="196"/>
      <c r="O10" s="196"/>
      <c r="P10" s="196"/>
      <c r="Q10" s="197"/>
    </row>
    <row r="11" spans="2:17" ht="26" x14ac:dyDescent="0.6">
      <c r="B11" s="208"/>
      <c r="C11" s="154" t="s">
        <v>53</v>
      </c>
      <c r="D11" s="155">
        <f>'2-Detailed Scenario EXPENSE'!G40</f>
        <v>625000</v>
      </c>
      <c r="E11" s="158">
        <f>E9-D11</f>
        <v>25000</v>
      </c>
      <c r="F11" s="159">
        <f>F9-D11</f>
        <v>-25000</v>
      </c>
      <c r="G11" s="159">
        <f>G9-D11</f>
        <v>-75000</v>
      </c>
      <c r="H11" s="152"/>
      <c r="I11" s="153"/>
      <c r="K11" s="202" t="s">
        <v>27</v>
      </c>
      <c r="L11" s="192"/>
      <c r="M11" s="193"/>
      <c r="N11" s="193"/>
      <c r="O11" s="193"/>
      <c r="P11" s="193"/>
      <c r="Q11" s="194"/>
    </row>
    <row r="12" spans="2:17" ht="26.5" thickBot="1" x14ac:dyDescent="0.65">
      <c r="B12" s="208"/>
      <c r="C12" s="154" t="s">
        <v>54</v>
      </c>
      <c r="D12" s="155">
        <f>'2-Detailed Scenario EXPENSE'!H40</f>
        <v>400000</v>
      </c>
      <c r="E12" s="160">
        <f>E9-D12</f>
        <v>250000</v>
      </c>
      <c r="F12" s="161">
        <f>F9-D12</f>
        <v>200000</v>
      </c>
      <c r="G12" s="161">
        <f>G9-D12</f>
        <v>150000</v>
      </c>
      <c r="H12" s="152"/>
      <c r="I12" s="153"/>
      <c r="K12" s="203"/>
      <c r="L12" s="195"/>
      <c r="M12" s="196"/>
      <c r="N12" s="196"/>
      <c r="O12" s="196"/>
      <c r="P12" s="196"/>
      <c r="Q12" s="197"/>
    </row>
    <row r="13" spans="2:17" ht="21.5" thickBot="1" x14ac:dyDescent="0.55000000000000004">
      <c r="B13" s="162"/>
      <c r="C13" s="163"/>
      <c r="D13" s="163"/>
      <c r="E13" s="211"/>
      <c r="F13" s="211"/>
      <c r="G13" s="211"/>
      <c r="H13" s="164"/>
      <c r="I13" s="165"/>
    </row>
    <row r="14" spans="2:17" ht="27" customHeight="1" thickBot="1" x14ac:dyDescent="0.55000000000000004">
      <c r="K14" s="204" t="s">
        <v>76</v>
      </c>
      <c r="L14" s="205"/>
      <c r="M14" s="205"/>
      <c r="N14" s="205"/>
      <c r="O14" s="205"/>
      <c r="P14" s="205"/>
      <c r="Q14" s="206"/>
    </row>
    <row r="15" spans="2:17" ht="27" customHeight="1" thickBot="1" x14ac:dyDescent="0.55000000000000004">
      <c r="B15" s="212" t="s">
        <v>77</v>
      </c>
      <c r="C15" s="212"/>
      <c r="D15" s="212"/>
      <c r="E15" s="212"/>
      <c r="F15" s="212"/>
      <c r="G15" s="212"/>
      <c r="H15" s="212"/>
      <c r="I15" s="212"/>
      <c r="K15" s="207" t="s">
        <v>52</v>
      </c>
      <c r="L15" s="192"/>
      <c r="M15" s="193"/>
      <c r="N15" s="193"/>
      <c r="O15" s="193"/>
      <c r="P15" s="193"/>
      <c r="Q15" s="194"/>
    </row>
    <row r="16" spans="2:17" ht="27" customHeight="1" x14ac:dyDescent="0.35">
      <c r="B16" s="226" t="s">
        <v>78</v>
      </c>
      <c r="C16" s="216" t="s">
        <v>52</v>
      </c>
      <c r="D16" s="218"/>
      <c r="E16" s="219"/>
      <c r="F16" s="219"/>
      <c r="G16" s="219"/>
      <c r="H16" s="219"/>
      <c r="I16" s="220"/>
      <c r="K16" s="207"/>
      <c r="L16" s="199"/>
      <c r="M16" s="200"/>
      <c r="N16" s="200"/>
      <c r="O16" s="200"/>
      <c r="P16" s="200"/>
      <c r="Q16" s="201"/>
    </row>
    <row r="17" spans="2:17" ht="27" customHeight="1" thickBot="1" x14ac:dyDescent="0.4">
      <c r="B17" s="227"/>
      <c r="C17" s="217"/>
      <c r="D17" s="221"/>
      <c r="E17" s="222"/>
      <c r="F17" s="222"/>
      <c r="G17" s="222"/>
      <c r="H17" s="222"/>
      <c r="I17" s="223"/>
      <c r="K17" s="207"/>
      <c r="L17" s="195"/>
      <c r="M17" s="196"/>
      <c r="N17" s="196"/>
      <c r="O17" s="196"/>
      <c r="P17" s="196"/>
      <c r="Q17" s="197"/>
    </row>
    <row r="18" spans="2:17" ht="27" customHeight="1" x14ac:dyDescent="0.35">
      <c r="B18" s="227"/>
      <c r="C18" s="217" t="s">
        <v>53</v>
      </c>
      <c r="D18" s="218" t="s">
        <v>96</v>
      </c>
      <c r="E18" s="219"/>
      <c r="F18" s="219"/>
      <c r="G18" s="219"/>
      <c r="H18" s="219"/>
      <c r="I18" s="220"/>
      <c r="K18" s="190" t="s">
        <v>53</v>
      </c>
      <c r="L18" s="192" t="s">
        <v>97</v>
      </c>
      <c r="M18" s="193"/>
      <c r="N18" s="193"/>
      <c r="O18" s="193"/>
      <c r="P18" s="193"/>
      <c r="Q18" s="194"/>
    </row>
    <row r="19" spans="2:17" ht="27" customHeight="1" thickBot="1" x14ac:dyDescent="0.4">
      <c r="B19" s="227"/>
      <c r="C19" s="217"/>
      <c r="D19" s="221"/>
      <c r="E19" s="222"/>
      <c r="F19" s="222"/>
      <c r="G19" s="222"/>
      <c r="H19" s="222"/>
      <c r="I19" s="223"/>
      <c r="K19" s="190"/>
      <c r="L19" s="195"/>
      <c r="M19" s="196"/>
      <c r="N19" s="196"/>
      <c r="O19" s="196"/>
      <c r="P19" s="196"/>
      <c r="Q19" s="197"/>
    </row>
    <row r="20" spans="2:17" ht="27" customHeight="1" x14ac:dyDescent="0.35">
      <c r="B20" s="227"/>
      <c r="C20" s="224">
        <v>3</v>
      </c>
      <c r="D20" s="218"/>
      <c r="E20" s="219"/>
      <c r="F20" s="219"/>
      <c r="G20" s="219"/>
      <c r="H20" s="219"/>
      <c r="I20" s="220"/>
      <c r="K20" s="190" t="s">
        <v>54</v>
      </c>
      <c r="L20" s="192"/>
      <c r="M20" s="193"/>
      <c r="N20" s="193"/>
      <c r="O20" s="193"/>
      <c r="P20" s="193"/>
      <c r="Q20" s="194"/>
    </row>
    <row r="21" spans="2:17" ht="27" customHeight="1" thickBot="1" x14ac:dyDescent="0.4">
      <c r="B21" s="228"/>
      <c r="C21" s="225"/>
      <c r="D21" s="221"/>
      <c r="E21" s="222"/>
      <c r="F21" s="222"/>
      <c r="G21" s="222"/>
      <c r="H21" s="222"/>
      <c r="I21" s="223"/>
      <c r="K21" s="191"/>
      <c r="L21" s="195"/>
      <c r="M21" s="196"/>
      <c r="N21" s="196"/>
      <c r="O21" s="196"/>
      <c r="P21" s="196"/>
      <c r="Q21" s="197"/>
    </row>
    <row r="23" spans="2:17" ht="27" customHeight="1" thickBot="1" x14ac:dyDescent="0.55000000000000004">
      <c r="B23" s="212" t="s">
        <v>77</v>
      </c>
      <c r="C23" s="212"/>
      <c r="D23" s="212"/>
      <c r="E23" s="212"/>
      <c r="F23" s="212"/>
      <c r="G23" s="212"/>
      <c r="H23" s="212"/>
      <c r="I23" s="212"/>
    </row>
    <row r="24" spans="2:17" ht="27" customHeight="1" x14ac:dyDescent="0.35">
      <c r="B24" s="213" t="s">
        <v>79</v>
      </c>
      <c r="C24" s="216" t="s">
        <v>52</v>
      </c>
      <c r="D24" s="218"/>
      <c r="E24" s="219"/>
      <c r="F24" s="219"/>
      <c r="G24" s="219"/>
      <c r="H24" s="219"/>
      <c r="I24" s="220"/>
    </row>
    <row r="25" spans="2:17" ht="30" customHeight="1" thickBot="1" x14ac:dyDescent="0.4">
      <c r="B25" s="214"/>
      <c r="C25" s="217"/>
      <c r="D25" s="221"/>
      <c r="E25" s="222"/>
      <c r="F25" s="222"/>
      <c r="G25" s="222"/>
      <c r="H25" s="222"/>
      <c r="I25" s="223"/>
    </row>
    <row r="26" spans="2:17" ht="27" customHeight="1" x14ac:dyDescent="0.35">
      <c r="B26" s="214"/>
      <c r="C26" s="217" t="s">
        <v>53</v>
      </c>
      <c r="D26" s="218" t="s">
        <v>98</v>
      </c>
      <c r="E26" s="219"/>
      <c r="F26" s="219"/>
      <c r="G26" s="219"/>
      <c r="H26" s="219"/>
      <c r="I26" s="220"/>
    </row>
    <row r="27" spans="2:17" ht="27" customHeight="1" thickBot="1" x14ac:dyDescent="0.4">
      <c r="B27" s="214"/>
      <c r="C27" s="217"/>
      <c r="D27" s="221"/>
      <c r="E27" s="222"/>
      <c r="F27" s="222"/>
      <c r="G27" s="222"/>
      <c r="H27" s="222"/>
      <c r="I27" s="223"/>
    </row>
    <row r="28" spans="2:17" ht="35.15" customHeight="1" x14ac:dyDescent="0.35">
      <c r="B28" s="214"/>
      <c r="C28" s="224">
        <v>3</v>
      </c>
      <c r="D28" s="218"/>
      <c r="E28" s="219"/>
      <c r="F28" s="219"/>
      <c r="G28" s="219"/>
      <c r="H28" s="219"/>
      <c r="I28" s="220"/>
    </row>
    <row r="29" spans="2:17" ht="35.15" customHeight="1" thickBot="1" x14ac:dyDescent="0.4">
      <c r="B29" s="215"/>
      <c r="C29" s="225"/>
      <c r="D29" s="221"/>
      <c r="E29" s="222"/>
      <c r="F29" s="222"/>
      <c r="G29" s="222"/>
      <c r="H29" s="222"/>
      <c r="I29" s="223"/>
    </row>
    <row r="31" spans="2:17" ht="27" customHeight="1" thickBot="1" x14ac:dyDescent="0.55000000000000004">
      <c r="B31" s="212" t="s">
        <v>77</v>
      </c>
      <c r="C31" s="212"/>
      <c r="D31" s="212"/>
      <c r="E31" s="212"/>
      <c r="F31" s="212"/>
      <c r="G31" s="212"/>
      <c r="H31" s="212"/>
      <c r="I31" s="212"/>
    </row>
    <row r="32" spans="2:17" ht="27" customHeight="1" x14ac:dyDescent="0.35">
      <c r="B32" s="213" t="s">
        <v>80</v>
      </c>
      <c r="C32" s="216" t="s">
        <v>52</v>
      </c>
      <c r="D32" s="218"/>
      <c r="E32" s="219"/>
      <c r="F32" s="219"/>
      <c r="G32" s="219"/>
      <c r="H32" s="219"/>
      <c r="I32" s="220"/>
    </row>
    <row r="33" spans="2:9" ht="27" customHeight="1" thickBot="1" x14ac:dyDescent="0.4">
      <c r="B33" s="214"/>
      <c r="C33" s="217"/>
      <c r="D33" s="221"/>
      <c r="E33" s="222"/>
      <c r="F33" s="222"/>
      <c r="G33" s="222"/>
      <c r="H33" s="222"/>
      <c r="I33" s="223"/>
    </row>
    <row r="34" spans="2:9" ht="27" customHeight="1" x14ac:dyDescent="0.35">
      <c r="B34" s="214"/>
      <c r="C34" s="217" t="s">
        <v>53</v>
      </c>
      <c r="D34" s="218"/>
      <c r="E34" s="219"/>
      <c r="F34" s="219"/>
      <c r="G34" s="219"/>
      <c r="H34" s="219"/>
      <c r="I34" s="220"/>
    </row>
    <row r="35" spans="2:9" ht="27" customHeight="1" thickBot="1" x14ac:dyDescent="0.4">
      <c r="B35" s="214"/>
      <c r="C35" s="217"/>
      <c r="D35" s="221"/>
      <c r="E35" s="222"/>
      <c r="F35" s="222"/>
      <c r="G35" s="222"/>
      <c r="H35" s="222"/>
      <c r="I35" s="223"/>
    </row>
    <row r="36" spans="2:9" ht="27" customHeight="1" x14ac:dyDescent="0.35">
      <c r="B36" s="214"/>
      <c r="C36" s="224">
        <v>3</v>
      </c>
      <c r="D36" s="218"/>
      <c r="E36" s="219"/>
      <c r="F36" s="219"/>
      <c r="G36" s="219"/>
      <c r="H36" s="219"/>
      <c r="I36" s="220"/>
    </row>
    <row r="37" spans="2:9" ht="27" customHeight="1" thickBot="1" x14ac:dyDescent="0.4">
      <c r="B37" s="215"/>
      <c r="C37" s="225"/>
      <c r="D37" s="221"/>
      <c r="E37" s="222"/>
      <c r="F37" s="222"/>
      <c r="G37" s="222"/>
      <c r="H37" s="222"/>
      <c r="I37" s="223"/>
    </row>
  </sheetData>
  <mergeCells count="42">
    <mergeCell ref="B31:I31"/>
    <mergeCell ref="B32:B37"/>
    <mergeCell ref="C32:C33"/>
    <mergeCell ref="D32:I33"/>
    <mergeCell ref="C34:C35"/>
    <mergeCell ref="D34:I35"/>
    <mergeCell ref="C36:C37"/>
    <mergeCell ref="D36:I37"/>
    <mergeCell ref="B15:I15"/>
    <mergeCell ref="B23:I23"/>
    <mergeCell ref="B24:B29"/>
    <mergeCell ref="C24:C25"/>
    <mergeCell ref="D24:I25"/>
    <mergeCell ref="C26:C27"/>
    <mergeCell ref="D26:I27"/>
    <mergeCell ref="C28:C29"/>
    <mergeCell ref="D28:I29"/>
    <mergeCell ref="B16:B21"/>
    <mergeCell ref="C16:C17"/>
    <mergeCell ref="C18:C19"/>
    <mergeCell ref="C20:C21"/>
    <mergeCell ref="D16:I17"/>
    <mergeCell ref="D18:I19"/>
    <mergeCell ref="D20:I21"/>
    <mergeCell ref="K5:Q5"/>
    <mergeCell ref="E7:G7"/>
    <mergeCell ref="B10:B12"/>
    <mergeCell ref="E2:F2"/>
    <mergeCell ref="E13:G13"/>
    <mergeCell ref="K20:K21"/>
    <mergeCell ref="L20:Q21"/>
    <mergeCell ref="K6:K8"/>
    <mergeCell ref="L6:Q8"/>
    <mergeCell ref="K9:K10"/>
    <mergeCell ref="L9:Q10"/>
    <mergeCell ref="K11:K12"/>
    <mergeCell ref="L11:Q12"/>
    <mergeCell ref="K14:Q14"/>
    <mergeCell ref="K15:K17"/>
    <mergeCell ref="L15:Q17"/>
    <mergeCell ref="K18:K19"/>
    <mergeCell ref="L18:Q19"/>
  </mergeCells>
  <pageMargins left="0.7" right="0.7" top="0.75" bottom="0.75" header="0.3" footer="0.3"/>
  <pageSetup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workbookViewId="0">
      <selection activeCell="K16" sqref="K16"/>
    </sheetView>
  </sheetViews>
  <sheetFormatPr defaultColWidth="10.83203125" defaultRowHeight="15.5" x14ac:dyDescent="0.35"/>
  <cols>
    <col min="1" max="1" width="23" bestFit="1" customWidth="1"/>
    <col min="2" max="4" width="9" bestFit="1" customWidth="1"/>
    <col min="5" max="5" width="10.58203125" bestFit="1" customWidth="1"/>
    <col min="6" max="14" width="10.5" bestFit="1" customWidth="1"/>
  </cols>
  <sheetData>
    <row r="1" spans="1:16" x14ac:dyDescent="0.35">
      <c r="A1" t="s">
        <v>81</v>
      </c>
      <c r="B1" s="132">
        <v>43831</v>
      </c>
      <c r="C1" s="132">
        <v>43862</v>
      </c>
      <c r="D1" s="132">
        <v>43891</v>
      </c>
      <c r="E1" s="132">
        <v>43922</v>
      </c>
      <c r="F1" s="132">
        <v>43952</v>
      </c>
      <c r="G1" s="132">
        <v>43983</v>
      </c>
      <c r="H1" s="132">
        <v>44013</v>
      </c>
      <c r="I1" s="132">
        <v>44044</v>
      </c>
      <c r="J1" s="132">
        <v>44075</v>
      </c>
      <c r="K1" s="132">
        <v>44105</v>
      </c>
      <c r="L1" s="132">
        <v>44136</v>
      </c>
      <c r="M1" s="132">
        <v>44166</v>
      </c>
      <c r="N1" t="s">
        <v>82</v>
      </c>
    </row>
    <row r="2" spans="1:16" x14ac:dyDescent="0.35">
      <c r="A2" t="s">
        <v>83</v>
      </c>
      <c r="B2" s="97">
        <v>12000</v>
      </c>
      <c r="C2" s="97">
        <v>12000</v>
      </c>
      <c r="D2" s="97">
        <v>12000</v>
      </c>
      <c r="E2" s="97">
        <v>12000</v>
      </c>
      <c r="F2" s="97">
        <v>12000</v>
      </c>
      <c r="G2" s="97">
        <v>12000</v>
      </c>
      <c r="H2" s="97">
        <v>12000</v>
      </c>
      <c r="I2" s="97">
        <v>12000</v>
      </c>
      <c r="J2" s="97">
        <v>12000</v>
      </c>
      <c r="K2" s="97">
        <v>12000</v>
      </c>
      <c r="L2" s="97">
        <v>12000</v>
      </c>
      <c r="M2" s="97">
        <v>12000</v>
      </c>
      <c r="N2" s="98">
        <f>SUM(E2:M2)</f>
        <v>108000</v>
      </c>
      <c r="P2" s="120">
        <v>0</v>
      </c>
    </row>
    <row r="3" spans="1:16" x14ac:dyDescent="0.35">
      <c r="A3" t="s">
        <v>84</v>
      </c>
      <c r="B3" s="97">
        <v>6000</v>
      </c>
      <c r="C3" s="97">
        <v>6000</v>
      </c>
      <c r="D3" s="97">
        <v>6000</v>
      </c>
      <c r="E3" s="97">
        <v>6000</v>
      </c>
      <c r="F3" s="97">
        <v>6000</v>
      </c>
      <c r="G3" s="97">
        <v>6000</v>
      </c>
      <c r="H3" s="97">
        <v>6000</v>
      </c>
      <c r="I3" s="97">
        <v>6000</v>
      </c>
      <c r="J3" s="97">
        <v>6000</v>
      </c>
      <c r="K3" s="97">
        <v>6000</v>
      </c>
      <c r="L3" s="97">
        <v>6000</v>
      </c>
      <c r="M3" s="97">
        <v>6000</v>
      </c>
      <c r="N3" s="98">
        <f t="shared" ref="N3:N7" si="0">SUM(E3:M3)</f>
        <v>54000</v>
      </c>
      <c r="P3" s="120">
        <v>0.01</v>
      </c>
    </row>
    <row r="4" spans="1:16" x14ac:dyDescent="0.35">
      <c r="A4" t="s">
        <v>85</v>
      </c>
      <c r="B4" s="97">
        <v>1000</v>
      </c>
      <c r="C4" s="97">
        <v>1000</v>
      </c>
      <c r="D4" s="97">
        <v>1000</v>
      </c>
      <c r="E4" s="97">
        <v>1000</v>
      </c>
      <c r="F4" s="97">
        <v>1000</v>
      </c>
      <c r="G4" s="97">
        <v>1000</v>
      </c>
      <c r="H4" s="97">
        <v>1000</v>
      </c>
      <c r="I4" s="97">
        <v>1000</v>
      </c>
      <c r="J4" s="97">
        <v>1000</v>
      </c>
      <c r="K4" s="97">
        <v>1000</v>
      </c>
      <c r="L4" s="97">
        <v>1000</v>
      </c>
      <c r="M4" s="97">
        <v>1000</v>
      </c>
      <c r="N4" s="98">
        <f t="shared" si="0"/>
        <v>9000</v>
      </c>
      <c r="P4" s="120">
        <v>0.02</v>
      </c>
    </row>
    <row r="5" spans="1:16" x14ac:dyDescent="0.35">
      <c r="A5" t="s">
        <v>86</v>
      </c>
      <c r="B5" s="97">
        <f t="shared" ref="B5:D5" si="1">SUM(B3:B4)</f>
        <v>7000</v>
      </c>
      <c r="C5" s="97">
        <f t="shared" si="1"/>
        <v>7000</v>
      </c>
      <c r="D5" s="97">
        <f t="shared" si="1"/>
        <v>7000</v>
      </c>
      <c r="E5" s="97">
        <f>SUM(E3:E4)</f>
        <v>7000</v>
      </c>
      <c r="F5" s="97">
        <f t="shared" ref="F5:M5" si="2">SUM(F3:F4)</f>
        <v>7000</v>
      </c>
      <c r="G5" s="97">
        <f t="shared" si="2"/>
        <v>7000</v>
      </c>
      <c r="H5" s="97">
        <f t="shared" si="2"/>
        <v>7000</v>
      </c>
      <c r="I5" s="97">
        <f t="shared" si="2"/>
        <v>7000</v>
      </c>
      <c r="J5" s="97">
        <f t="shared" si="2"/>
        <v>7000</v>
      </c>
      <c r="K5" s="97">
        <f t="shared" si="2"/>
        <v>7000</v>
      </c>
      <c r="L5" s="97">
        <f t="shared" si="2"/>
        <v>7000</v>
      </c>
      <c r="M5" s="97">
        <f t="shared" si="2"/>
        <v>7000</v>
      </c>
      <c r="N5" s="98">
        <f t="shared" si="0"/>
        <v>63000</v>
      </c>
      <c r="P5" s="120">
        <v>0.03</v>
      </c>
    </row>
    <row r="6" spans="1:16" x14ac:dyDescent="0.35">
      <c r="A6" t="s">
        <v>87</v>
      </c>
      <c r="B6" s="97">
        <v>3997</v>
      </c>
      <c r="C6" s="97">
        <v>3998</v>
      </c>
      <c r="D6" s="97">
        <v>3999</v>
      </c>
      <c r="E6" s="97">
        <v>4000</v>
      </c>
      <c r="F6" s="97">
        <v>4000</v>
      </c>
      <c r="G6" s="97">
        <v>4000</v>
      </c>
      <c r="H6" s="97">
        <v>4000</v>
      </c>
      <c r="I6" s="97">
        <v>4000</v>
      </c>
      <c r="J6" s="97">
        <v>4000</v>
      </c>
      <c r="K6" s="97">
        <v>4000</v>
      </c>
      <c r="L6" s="97">
        <v>4000</v>
      </c>
      <c r="M6" s="97">
        <v>4000</v>
      </c>
      <c r="N6" s="98">
        <f t="shared" si="0"/>
        <v>36000</v>
      </c>
      <c r="P6" s="120">
        <v>0.04</v>
      </c>
    </row>
    <row r="7" spans="1:16" x14ac:dyDescent="0.35">
      <c r="A7" t="s">
        <v>88</v>
      </c>
      <c r="B7" s="97">
        <f t="shared" ref="B7:D7" si="3">SUM(B5:B6)</f>
        <v>10997</v>
      </c>
      <c r="C7" s="97">
        <f t="shared" si="3"/>
        <v>10998</v>
      </c>
      <c r="D7" s="97">
        <f t="shared" si="3"/>
        <v>10999</v>
      </c>
      <c r="E7" s="97">
        <f>SUM(E5:E6)</f>
        <v>11000</v>
      </c>
      <c r="F7" s="97">
        <f t="shared" ref="F7:M7" si="4">SUM(F5:F6)</f>
        <v>11000</v>
      </c>
      <c r="G7" s="97">
        <f t="shared" si="4"/>
        <v>11000</v>
      </c>
      <c r="H7" s="97">
        <f t="shared" si="4"/>
        <v>11000</v>
      </c>
      <c r="I7" s="97">
        <f t="shared" si="4"/>
        <v>11000</v>
      </c>
      <c r="J7" s="97">
        <f t="shared" si="4"/>
        <v>11000</v>
      </c>
      <c r="K7" s="97">
        <f t="shared" si="4"/>
        <v>11000</v>
      </c>
      <c r="L7" s="97">
        <f t="shared" si="4"/>
        <v>11000</v>
      </c>
      <c r="M7" s="97">
        <f t="shared" si="4"/>
        <v>11000</v>
      </c>
      <c r="N7" s="98">
        <f t="shared" si="0"/>
        <v>99000</v>
      </c>
      <c r="P7" s="120">
        <v>0.05</v>
      </c>
    </row>
    <row r="8" spans="1:16" x14ac:dyDescent="0.35">
      <c r="P8" s="120">
        <v>0.06</v>
      </c>
    </row>
    <row r="9" spans="1:16" x14ac:dyDescent="0.35">
      <c r="A9" t="s">
        <v>89</v>
      </c>
      <c r="B9" s="99">
        <v>1</v>
      </c>
      <c r="D9" s="229" t="s">
        <v>90</v>
      </c>
      <c r="E9" s="229"/>
      <c r="P9" s="120">
        <v>7.0000000000000007E-2</v>
      </c>
    </row>
    <row r="10" spans="1:16" x14ac:dyDescent="0.35">
      <c r="A10" t="s">
        <v>91</v>
      </c>
      <c r="B10" s="133">
        <v>44105</v>
      </c>
      <c r="D10" s="229" t="s">
        <v>92</v>
      </c>
      <c r="E10" s="229"/>
      <c r="P10" s="120">
        <v>0.08</v>
      </c>
    </row>
    <row r="11" spans="1:16" x14ac:dyDescent="0.35">
      <c r="A11" t="s">
        <v>93</v>
      </c>
      <c r="B11" s="133">
        <v>44166</v>
      </c>
      <c r="D11" s="229" t="s">
        <v>94</v>
      </c>
      <c r="E11" s="229"/>
      <c r="P11" s="120">
        <v>0.09</v>
      </c>
    </row>
    <row r="12" spans="1:16" x14ac:dyDescent="0.35">
      <c r="P12" s="120">
        <v>0.1</v>
      </c>
    </row>
    <row r="13" spans="1:16" x14ac:dyDescent="0.35">
      <c r="P13" s="120">
        <v>0.11</v>
      </c>
    </row>
    <row r="14" spans="1:16" x14ac:dyDescent="0.35">
      <c r="A14" t="s">
        <v>81</v>
      </c>
      <c r="B14" s="132">
        <v>43831</v>
      </c>
      <c r="C14" s="132">
        <v>43862</v>
      </c>
      <c r="D14" s="132">
        <v>43891</v>
      </c>
      <c r="E14" s="132">
        <v>43922</v>
      </c>
      <c r="F14" s="132">
        <v>43952</v>
      </c>
      <c r="G14" s="132">
        <v>43983</v>
      </c>
      <c r="H14" s="132">
        <v>44013</v>
      </c>
      <c r="I14" s="132">
        <v>44044</v>
      </c>
      <c r="J14" s="132">
        <v>44075</v>
      </c>
      <c r="K14" s="132">
        <v>44105</v>
      </c>
      <c r="L14" s="132">
        <v>44136</v>
      </c>
      <c r="M14" s="132">
        <v>44166</v>
      </c>
      <c r="N14" t="s">
        <v>82</v>
      </c>
      <c r="P14" s="120">
        <v>0.12</v>
      </c>
    </row>
    <row r="15" spans="1:16" x14ac:dyDescent="0.35">
      <c r="A15" t="s">
        <v>83</v>
      </c>
      <c r="B15" s="97">
        <f>IF($B$10&gt;B14,B2,IF($B$11&lt;B14,B2,B2*(1-$B$9)))</f>
        <v>12000</v>
      </c>
      <c r="C15" s="97">
        <f>IF($B$10&gt;C14,C2,IF($B$11&lt;C14,C2,C2*(1-$B$9)))</f>
        <v>12000</v>
      </c>
      <c r="D15" s="97">
        <f t="shared" ref="D15:M15" si="5">IF($B$10&gt;D14,D2,IF($B$11&lt;D14,D2,D2*(1-$B$9)))</f>
        <v>12000</v>
      </c>
      <c r="E15" s="97">
        <f t="shared" si="5"/>
        <v>12000</v>
      </c>
      <c r="F15" s="97">
        <f t="shared" si="5"/>
        <v>12000</v>
      </c>
      <c r="G15" s="97">
        <f t="shared" si="5"/>
        <v>12000</v>
      </c>
      <c r="H15" s="97">
        <f t="shared" si="5"/>
        <v>12000</v>
      </c>
      <c r="I15" s="97">
        <f t="shared" si="5"/>
        <v>12000</v>
      </c>
      <c r="J15" s="97">
        <f t="shared" si="5"/>
        <v>12000</v>
      </c>
      <c r="K15" s="97">
        <f>IF($B$10&gt;K14,K2,IF($B$11&lt;K14,K2,K2*(1-$B$9)))</f>
        <v>0</v>
      </c>
      <c r="L15" s="97">
        <f t="shared" si="5"/>
        <v>0</v>
      </c>
      <c r="M15" s="97">
        <f t="shared" si="5"/>
        <v>0</v>
      </c>
      <c r="N15" s="98">
        <f>SUM(E15:M15)</f>
        <v>72000</v>
      </c>
      <c r="P15" s="120">
        <v>0.13</v>
      </c>
    </row>
    <row r="16" spans="1:16" x14ac:dyDescent="0.35">
      <c r="A16" t="s">
        <v>95</v>
      </c>
      <c r="B16" s="97">
        <f>IF($B$10&gt;B14,0,IF($B$11&lt;B14,B3,B3*(1-$B$9)))</f>
        <v>0</v>
      </c>
      <c r="C16" s="97"/>
      <c r="D16" s="97"/>
      <c r="E16" s="97"/>
      <c r="F16" s="97"/>
      <c r="G16" s="97"/>
      <c r="H16" s="97"/>
      <c r="I16" s="97"/>
      <c r="J16" s="97"/>
      <c r="K16" s="97"/>
      <c r="L16" s="97"/>
      <c r="M16" s="97"/>
      <c r="N16" s="98"/>
      <c r="P16" s="120">
        <v>0.14000000000000001</v>
      </c>
    </row>
    <row r="17" spans="1:16" x14ac:dyDescent="0.35">
      <c r="A17" t="s">
        <v>84</v>
      </c>
      <c r="B17" s="97">
        <v>6000</v>
      </c>
      <c r="C17" s="97">
        <v>6000</v>
      </c>
      <c r="D17" s="97">
        <v>6000</v>
      </c>
      <c r="E17" s="97">
        <v>6000</v>
      </c>
      <c r="F17" s="97">
        <v>6000</v>
      </c>
      <c r="G17" s="97">
        <v>6000</v>
      </c>
      <c r="H17" s="97">
        <v>6000</v>
      </c>
      <c r="I17" s="97">
        <v>6000</v>
      </c>
      <c r="J17" s="97">
        <v>6000</v>
      </c>
      <c r="K17" s="97">
        <v>6000</v>
      </c>
      <c r="L17" s="97">
        <v>6000</v>
      </c>
      <c r="M17" s="97">
        <v>6000</v>
      </c>
      <c r="N17" s="98">
        <f t="shared" ref="N17:N21" si="6">SUM(E17:M17)</f>
        <v>54000</v>
      </c>
      <c r="P17" s="120">
        <v>0.15</v>
      </c>
    </row>
    <row r="18" spans="1:16" x14ac:dyDescent="0.35">
      <c r="A18" t="s">
        <v>85</v>
      </c>
      <c r="B18" s="97">
        <v>1000</v>
      </c>
      <c r="C18" s="97">
        <v>1000</v>
      </c>
      <c r="D18" s="97">
        <v>1000</v>
      </c>
      <c r="E18" s="97">
        <v>1000</v>
      </c>
      <c r="F18" s="97">
        <v>1000</v>
      </c>
      <c r="G18" s="97">
        <v>1000</v>
      </c>
      <c r="H18" s="97">
        <v>1000</v>
      </c>
      <c r="I18" s="97">
        <v>1000</v>
      </c>
      <c r="J18" s="97">
        <v>1000</v>
      </c>
      <c r="K18" s="97">
        <v>1000</v>
      </c>
      <c r="L18" s="97">
        <v>1000</v>
      </c>
      <c r="M18" s="97">
        <v>1000</v>
      </c>
      <c r="N18" s="98">
        <f t="shared" si="6"/>
        <v>9000</v>
      </c>
      <c r="P18" s="120">
        <v>0.16</v>
      </c>
    </row>
    <row r="19" spans="1:16" x14ac:dyDescent="0.35">
      <c r="A19" t="s">
        <v>86</v>
      </c>
      <c r="B19" s="97">
        <f t="shared" ref="B19:D19" si="7">SUM(B17:B18)</f>
        <v>7000</v>
      </c>
      <c r="C19" s="97">
        <f t="shared" si="7"/>
        <v>7000</v>
      </c>
      <c r="D19" s="97">
        <f t="shared" si="7"/>
        <v>7000</v>
      </c>
      <c r="E19" s="97">
        <f>SUM(E17:E18)</f>
        <v>7000</v>
      </c>
      <c r="F19" s="97">
        <f t="shared" ref="F19:M19" si="8">SUM(F17:F18)</f>
        <v>7000</v>
      </c>
      <c r="G19" s="97">
        <f t="shared" si="8"/>
        <v>7000</v>
      </c>
      <c r="H19" s="97">
        <f t="shared" si="8"/>
        <v>7000</v>
      </c>
      <c r="I19" s="97">
        <f t="shared" si="8"/>
        <v>7000</v>
      </c>
      <c r="J19" s="97">
        <f t="shared" si="8"/>
        <v>7000</v>
      </c>
      <c r="K19" s="97">
        <f t="shared" si="8"/>
        <v>7000</v>
      </c>
      <c r="L19" s="97">
        <f t="shared" si="8"/>
        <v>7000</v>
      </c>
      <c r="M19" s="97">
        <f t="shared" si="8"/>
        <v>7000</v>
      </c>
      <c r="N19" s="98">
        <f t="shared" si="6"/>
        <v>63000</v>
      </c>
      <c r="P19" s="120">
        <v>0.17</v>
      </c>
    </row>
    <row r="20" spans="1:16" x14ac:dyDescent="0.35">
      <c r="A20" t="s">
        <v>87</v>
      </c>
      <c r="B20" s="97">
        <v>3997</v>
      </c>
      <c r="C20" s="97">
        <v>3998</v>
      </c>
      <c r="D20" s="97">
        <v>3999</v>
      </c>
      <c r="E20" s="97">
        <v>4000</v>
      </c>
      <c r="F20" s="97">
        <v>4000</v>
      </c>
      <c r="G20" s="97">
        <v>4000</v>
      </c>
      <c r="H20" s="97">
        <v>4000</v>
      </c>
      <c r="I20" s="97">
        <v>4000</v>
      </c>
      <c r="J20" s="97">
        <v>4000</v>
      </c>
      <c r="K20" s="97">
        <v>4000</v>
      </c>
      <c r="L20" s="97">
        <v>4000</v>
      </c>
      <c r="M20" s="97">
        <v>4000</v>
      </c>
      <c r="N20" s="98">
        <f t="shared" si="6"/>
        <v>36000</v>
      </c>
      <c r="P20" s="120">
        <v>0.18</v>
      </c>
    </row>
    <row r="21" spans="1:16" x14ac:dyDescent="0.35">
      <c r="A21" t="s">
        <v>88</v>
      </c>
      <c r="B21" s="97">
        <f t="shared" ref="B21:D21" si="9">SUM(B19:B20)</f>
        <v>10997</v>
      </c>
      <c r="C21" s="97">
        <f t="shared" si="9"/>
        <v>10998</v>
      </c>
      <c r="D21" s="97">
        <f t="shared" si="9"/>
        <v>10999</v>
      </c>
      <c r="E21" s="97">
        <f>SUM(E19:E20)</f>
        <v>11000</v>
      </c>
      <c r="F21" s="97">
        <f t="shared" ref="F21:M21" si="10">SUM(F19:F20)</f>
        <v>11000</v>
      </c>
      <c r="G21" s="97">
        <f t="shared" si="10"/>
        <v>11000</v>
      </c>
      <c r="H21" s="97">
        <f t="shared" si="10"/>
        <v>11000</v>
      </c>
      <c r="I21" s="97">
        <f t="shared" si="10"/>
        <v>11000</v>
      </c>
      <c r="J21" s="97">
        <f t="shared" si="10"/>
        <v>11000</v>
      </c>
      <c r="K21" s="97">
        <f t="shared" si="10"/>
        <v>11000</v>
      </c>
      <c r="L21" s="97">
        <f t="shared" si="10"/>
        <v>11000</v>
      </c>
      <c r="M21" s="97">
        <f t="shared" si="10"/>
        <v>11000</v>
      </c>
      <c r="N21" s="98">
        <f t="shared" si="6"/>
        <v>99000</v>
      </c>
      <c r="P21" s="120">
        <v>0.19</v>
      </c>
    </row>
    <row r="22" spans="1:16" x14ac:dyDescent="0.35">
      <c r="P22" s="120">
        <v>0.2</v>
      </c>
    </row>
    <row r="23" spans="1:16" x14ac:dyDescent="0.35">
      <c r="P23" s="120">
        <v>0.21</v>
      </c>
    </row>
    <row r="24" spans="1:16" x14ac:dyDescent="0.35">
      <c r="P24" s="120">
        <v>0.22</v>
      </c>
    </row>
    <row r="25" spans="1:16" x14ac:dyDescent="0.35">
      <c r="P25" s="120">
        <v>0.23</v>
      </c>
    </row>
    <row r="26" spans="1:16" x14ac:dyDescent="0.35">
      <c r="P26" s="120">
        <v>0.24</v>
      </c>
    </row>
    <row r="27" spans="1:16" x14ac:dyDescent="0.35">
      <c r="P27" s="120">
        <v>0.25</v>
      </c>
    </row>
    <row r="28" spans="1:16" x14ac:dyDescent="0.35">
      <c r="P28" s="120">
        <v>0.26</v>
      </c>
    </row>
    <row r="29" spans="1:16" x14ac:dyDescent="0.35">
      <c r="P29" s="120">
        <v>0.27</v>
      </c>
    </row>
    <row r="30" spans="1:16" x14ac:dyDescent="0.35">
      <c r="P30" s="120">
        <v>0.28000000000000003</v>
      </c>
    </row>
    <row r="31" spans="1:16" x14ac:dyDescent="0.35">
      <c r="P31" s="120">
        <v>0.28999999999999998</v>
      </c>
    </row>
    <row r="32" spans="1:16" x14ac:dyDescent="0.35">
      <c r="P32" s="120">
        <v>0.3</v>
      </c>
    </row>
    <row r="33" spans="16:16" x14ac:dyDescent="0.35">
      <c r="P33" s="120">
        <v>0.31</v>
      </c>
    </row>
    <row r="34" spans="16:16" x14ac:dyDescent="0.35">
      <c r="P34" s="120">
        <v>0.32</v>
      </c>
    </row>
    <row r="35" spans="16:16" x14ac:dyDescent="0.35">
      <c r="P35" s="120">
        <v>0.33</v>
      </c>
    </row>
    <row r="36" spans="16:16" x14ac:dyDescent="0.35">
      <c r="P36" s="120">
        <v>0.34</v>
      </c>
    </row>
    <row r="37" spans="16:16" x14ac:dyDescent="0.35">
      <c r="P37" s="120">
        <v>0.35</v>
      </c>
    </row>
    <row r="38" spans="16:16" x14ac:dyDescent="0.35">
      <c r="P38" s="120">
        <v>0.36</v>
      </c>
    </row>
    <row r="39" spans="16:16" x14ac:dyDescent="0.35">
      <c r="P39" s="120">
        <v>0.37</v>
      </c>
    </row>
    <row r="40" spans="16:16" x14ac:dyDescent="0.35">
      <c r="P40" s="120">
        <v>0.38</v>
      </c>
    </row>
    <row r="41" spans="16:16" x14ac:dyDescent="0.35">
      <c r="P41" s="120">
        <v>0.39</v>
      </c>
    </row>
    <row r="42" spans="16:16" x14ac:dyDescent="0.35">
      <c r="P42" s="120">
        <v>0.4</v>
      </c>
    </row>
    <row r="43" spans="16:16" x14ac:dyDescent="0.35">
      <c r="P43" s="120">
        <v>0.41</v>
      </c>
    </row>
    <row r="44" spans="16:16" x14ac:dyDescent="0.35">
      <c r="P44" s="120">
        <v>0.42</v>
      </c>
    </row>
    <row r="45" spans="16:16" x14ac:dyDescent="0.35">
      <c r="P45" s="120">
        <v>0.43</v>
      </c>
    </row>
    <row r="46" spans="16:16" x14ac:dyDescent="0.35">
      <c r="P46" s="120">
        <v>0.44</v>
      </c>
    </row>
    <row r="47" spans="16:16" x14ac:dyDescent="0.35">
      <c r="P47" s="120">
        <v>0.45</v>
      </c>
    </row>
    <row r="48" spans="16:16" x14ac:dyDescent="0.35">
      <c r="P48" s="120">
        <v>0.46</v>
      </c>
    </row>
    <row r="49" spans="16:16" x14ac:dyDescent="0.35">
      <c r="P49" s="120">
        <v>0.47</v>
      </c>
    </row>
    <row r="50" spans="16:16" x14ac:dyDescent="0.35">
      <c r="P50" s="120">
        <v>0.48</v>
      </c>
    </row>
    <row r="51" spans="16:16" x14ac:dyDescent="0.35">
      <c r="P51" s="120">
        <v>0.49</v>
      </c>
    </row>
    <row r="52" spans="16:16" x14ac:dyDescent="0.35">
      <c r="P52" s="120">
        <v>0.5</v>
      </c>
    </row>
    <row r="53" spans="16:16" x14ac:dyDescent="0.35">
      <c r="P53" s="120">
        <v>0.51</v>
      </c>
    </row>
    <row r="54" spans="16:16" x14ac:dyDescent="0.35">
      <c r="P54" s="120">
        <v>0.52</v>
      </c>
    </row>
    <row r="55" spans="16:16" x14ac:dyDescent="0.35">
      <c r="P55" s="120">
        <v>0.53</v>
      </c>
    </row>
    <row r="56" spans="16:16" x14ac:dyDescent="0.35">
      <c r="P56" s="120">
        <v>0.54</v>
      </c>
    </row>
    <row r="57" spans="16:16" x14ac:dyDescent="0.35">
      <c r="P57" s="120">
        <v>0.55000000000000004</v>
      </c>
    </row>
    <row r="58" spans="16:16" x14ac:dyDescent="0.35">
      <c r="P58" s="120">
        <v>0.56000000000000005</v>
      </c>
    </row>
    <row r="59" spans="16:16" x14ac:dyDescent="0.35">
      <c r="P59" s="120">
        <v>0.56999999999999995</v>
      </c>
    </row>
    <row r="60" spans="16:16" x14ac:dyDescent="0.35">
      <c r="P60" s="120">
        <v>0.57999999999999996</v>
      </c>
    </row>
    <row r="61" spans="16:16" x14ac:dyDescent="0.35">
      <c r="P61" s="120">
        <v>0.59</v>
      </c>
    </row>
    <row r="62" spans="16:16" x14ac:dyDescent="0.35">
      <c r="P62" s="120">
        <v>0.6</v>
      </c>
    </row>
    <row r="63" spans="16:16" x14ac:dyDescent="0.35">
      <c r="P63" s="120">
        <v>0.61</v>
      </c>
    </row>
    <row r="64" spans="16:16" x14ac:dyDescent="0.35">
      <c r="P64" s="120">
        <v>0.62</v>
      </c>
    </row>
    <row r="65" spans="16:16" x14ac:dyDescent="0.35">
      <c r="P65" s="120">
        <v>0.63</v>
      </c>
    </row>
    <row r="66" spans="16:16" x14ac:dyDescent="0.35">
      <c r="P66" s="120">
        <v>0.64</v>
      </c>
    </row>
    <row r="67" spans="16:16" x14ac:dyDescent="0.35">
      <c r="P67" s="120">
        <v>0.65</v>
      </c>
    </row>
    <row r="68" spans="16:16" x14ac:dyDescent="0.35">
      <c r="P68" s="120">
        <v>0.66</v>
      </c>
    </row>
    <row r="69" spans="16:16" x14ac:dyDescent="0.35">
      <c r="P69" s="120">
        <v>0.67</v>
      </c>
    </row>
    <row r="70" spans="16:16" x14ac:dyDescent="0.35">
      <c r="P70" s="120">
        <v>0.68</v>
      </c>
    </row>
    <row r="71" spans="16:16" x14ac:dyDescent="0.35">
      <c r="P71" s="120">
        <v>0.69</v>
      </c>
    </row>
    <row r="72" spans="16:16" x14ac:dyDescent="0.35">
      <c r="P72" s="120">
        <v>0.7</v>
      </c>
    </row>
    <row r="73" spans="16:16" x14ac:dyDescent="0.35">
      <c r="P73" s="120">
        <v>0.71</v>
      </c>
    </row>
    <row r="74" spans="16:16" x14ac:dyDescent="0.35">
      <c r="P74" s="120">
        <v>0.72</v>
      </c>
    </row>
    <row r="75" spans="16:16" x14ac:dyDescent="0.35">
      <c r="P75" s="120">
        <v>0.73</v>
      </c>
    </row>
    <row r="76" spans="16:16" x14ac:dyDescent="0.35">
      <c r="P76" s="120">
        <v>0.74</v>
      </c>
    </row>
    <row r="77" spans="16:16" x14ac:dyDescent="0.35">
      <c r="P77" s="120">
        <v>0.75</v>
      </c>
    </row>
    <row r="78" spans="16:16" x14ac:dyDescent="0.35">
      <c r="P78" s="120">
        <v>0.76</v>
      </c>
    </row>
    <row r="79" spans="16:16" x14ac:dyDescent="0.35">
      <c r="P79" s="120">
        <v>0.77</v>
      </c>
    </row>
    <row r="80" spans="16:16" x14ac:dyDescent="0.35">
      <c r="P80" s="120">
        <v>0.78</v>
      </c>
    </row>
    <row r="81" spans="16:16" x14ac:dyDescent="0.35">
      <c r="P81" s="120">
        <v>0.79</v>
      </c>
    </row>
    <row r="82" spans="16:16" x14ac:dyDescent="0.35">
      <c r="P82" s="120">
        <v>0.8</v>
      </c>
    </row>
    <row r="83" spans="16:16" x14ac:dyDescent="0.35">
      <c r="P83" s="120">
        <v>0.81</v>
      </c>
    </row>
    <row r="84" spans="16:16" x14ac:dyDescent="0.35">
      <c r="P84" s="120">
        <v>0.82</v>
      </c>
    </row>
    <row r="85" spans="16:16" x14ac:dyDescent="0.35">
      <c r="P85" s="120">
        <v>0.83</v>
      </c>
    </row>
    <row r="86" spans="16:16" x14ac:dyDescent="0.35">
      <c r="P86" s="120">
        <v>0.84</v>
      </c>
    </row>
    <row r="87" spans="16:16" x14ac:dyDescent="0.35">
      <c r="P87" s="120">
        <v>0.85</v>
      </c>
    </row>
    <row r="88" spans="16:16" x14ac:dyDescent="0.35">
      <c r="P88" s="120">
        <v>0.86</v>
      </c>
    </row>
    <row r="89" spans="16:16" x14ac:dyDescent="0.35">
      <c r="P89" s="120">
        <v>0.87</v>
      </c>
    </row>
    <row r="90" spans="16:16" x14ac:dyDescent="0.35">
      <c r="P90" s="120">
        <v>0.88</v>
      </c>
    </row>
    <row r="91" spans="16:16" x14ac:dyDescent="0.35">
      <c r="P91" s="120">
        <v>0.89</v>
      </c>
    </row>
    <row r="92" spans="16:16" x14ac:dyDescent="0.35">
      <c r="P92" s="120">
        <v>0.9</v>
      </c>
    </row>
    <row r="93" spans="16:16" x14ac:dyDescent="0.35">
      <c r="P93" s="120">
        <v>0.91</v>
      </c>
    </row>
    <row r="94" spans="16:16" x14ac:dyDescent="0.35">
      <c r="P94" s="120">
        <v>0.92</v>
      </c>
    </row>
    <row r="95" spans="16:16" x14ac:dyDescent="0.35">
      <c r="P95" s="120">
        <v>0.93</v>
      </c>
    </row>
    <row r="96" spans="16:16" x14ac:dyDescent="0.35">
      <c r="P96" s="120">
        <v>0.94</v>
      </c>
    </row>
    <row r="97" spans="16:16" x14ac:dyDescent="0.35">
      <c r="P97" s="120">
        <v>0.95</v>
      </c>
    </row>
    <row r="98" spans="16:16" x14ac:dyDescent="0.35">
      <c r="P98" s="120">
        <v>0.96</v>
      </c>
    </row>
    <row r="99" spans="16:16" x14ac:dyDescent="0.35">
      <c r="P99" s="120">
        <v>0.97</v>
      </c>
    </row>
    <row r="100" spans="16:16" x14ac:dyDescent="0.35">
      <c r="P100" s="120">
        <v>0.98</v>
      </c>
    </row>
    <row r="101" spans="16:16" x14ac:dyDescent="0.35">
      <c r="P101" s="120">
        <v>0.99</v>
      </c>
    </row>
    <row r="102" spans="16:16" x14ac:dyDescent="0.35">
      <c r="P102" s="120">
        <v>1</v>
      </c>
    </row>
  </sheetData>
  <mergeCells count="3">
    <mergeCell ref="D9:E9"/>
    <mergeCell ref="D10:E10"/>
    <mergeCell ref="D11:E11"/>
  </mergeCells>
  <phoneticPr fontId="26" type="noConversion"/>
  <dataValidations count="2">
    <dataValidation type="list" allowBlank="1" showInputMessage="1" showErrorMessage="1" sqref="B9 F9">
      <formula1>$P$2:$P$102</formula1>
    </dataValidation>
    <dataValidation type="list" allowBlank="1" showInputMessage="1" showErrorMessage="1" sqref="B10:B11 F10:F11">
      <formula1>$B$1:$M$1</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26D67CB030D84CBEFA30B268B97734" ma:contentTypeVersion="12" ma:contentTypeDescription="Create a new document." ma:contentTypeScope="" ma:versionID="b3ae8e7cce72c1f72bd25022fc5443d6">
  <xsd:schema xmlns:xsd="http://www.w3.org/2001/XMLSchema" xmlns:xs="http://www.w3.org/2001/XMLSchema" xmlns:p="http://schemas.microsoft.com/office/2006/metadata/properties" xmlns:ns2="9d6211ce-8745-4bd1-9ef8-63de14285cd7" xmlns:ns3="4ba9d91f-c50a-4fc1-8682-8dfcec83bada" targetNamespace="http://schemas.microsoft.com/office/2006/metadata/properties" ma:root="true" ma:fieldsID="a70931300122fdf90e96d1daf6a61b7f" ns2:_="" ns3:_="">
    <xsd:import namespace="9d6211ce-8745-4bd1-9ef8-63de14285cd7"/>
    <xsd:import namespace="4ba9d91f-c50a-4fc1-8682-8dfcec83ba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6211ce-8745-4bd1-9ef8-63de14285c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a9d91f-c50a-4fc1-8682-8dfcec83bad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FA2BE-3E03-4305-BEF2-F5197633A8D6}">
  <ds:schemaRefs>
    <ds:schemaRef ds:uri="http://schemas.microsoft.com/sharepoint/v3/contenttype/forms"/>
  </ds:schemaRefs>
</ds:datastoreItem>
</file>

<file path=customXml/itemProps2.xml><?xml version="1.0" encoding="utf-8"?>
<ds:datastoreItem xmlns:ds="http://schemas.openxmlformats.org/officeDocument/2006/customXml" ds:itemID="{36A73845-C0BD-47A4-A80B-8879849531C3}">
  <ds:schemaRefs>
    <ds:schemaRef ds:uri="http://purl.org/dc/terms/"/>
    <ds:schemaRef ds:uri="4ba9d91f-c50a-4fc1-8682-8dfcec83bada"/>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9d6211ce-8745-4bd1-9ef8-63de14285cd7"/>
  </ds:schemaRefs>
</ds:datastoreItem>
</file>

<file path=customXml/itemProps3.xml><?xml version="1.0" encoding="utf-8"?>
<ds:datastoreItem xmlns:ds="http://schemas.openxmlformats.org/officeDocument/2006/customXml" ds:itemID="{1A28E8DD-00E5-4BE5-A942-FACF394ED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6211ce-8745-4bd1-9ef8-63de14285cd7"/>
    <ds:schemaRef ds:uri="4ba9d91f-c50a-4fc1-8682-8dfcec83b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1-Detailed Scenario REVENUE</vt:lpstr>
      <vt:lpstr>2-Detailed Scenario EXPENSE</vt:lpstr>
      <vt:lpstr>3-Detailed Scenario SUMMARY</vt: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Lilisa Hall</cp:lastModifiedBy>
  <cp:revision/>
  <dcterms:created xsi:type="dcterms:W3CDTF">2020-02-10T18:40:28Z</dcterms:created>
  <dcterms:modified xsi:type="dcterms:W3CDTF">2020-06-29T23:22:32Z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0x0101006B26D67CB030D84CBEFA30B268B97734</vt:lpwstr>
  </property>
</Properties>
</file>